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cio\Desktop\INFORMACIÓN PÚBLICA ACTUALIZAR\2019\011\NOMINA\"/>
    </mc:Choice>
  </mc:AlternateContent>
  <bookViews>
    <workbookView xWindow="120" yWindow="360" windowWidth="25440" windowHeight="12345"/>
  </bookViews>
  <sheets>
    <sheet name="Hoja1" sheetId="1" r:id="rId1"/>
    <sheet name="Hoja2" sheetId="2" r:id="rId2"/>
    <sheet name="Hoja3" sheetId="3" r:id="rId3"/>
  </sheets>
  <definedNames>
    <definedName name="_xlnm.Print_Area" localSheetId="0">Hoja1!$B$1:$W$46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U19" i="1" l="1"/>
  <c r="V19" i="1"/>
  <c r="N19" i="1"/>
  <c r="N38" i="1" l="1"/>
  <c r="U39" i="1"/>
  <c r="N39" i="1"/>
  <c r="U38" i="1"/>
  <c r="V39" i="1" l="1"/>
  <c r="V38" i="1"/>
  <c r="U31" i="1"/>
  <c r="U30" i="1"/>
  <c r="U22" i="1" l="1"/>
  <c r="N22" i="1"/>
  <c r="V22" i="1" l="1"/>
  <c r="S33" i="1"/>
  <c r="U29" i="1"/>
  <c r="N29" i="1"/>
  <c r="S13" i="1"/>
  <c r="V29" i="1" l="1"/>
  <c r="N6" i="1"/>
  <c r="N37" i="1" l="1"/>
  <c r="N34" i="1"/>
  <c r="U33" i="1"/>
  <c r="N33" i="1"/>
  <c r="N32" i="1"/>
  <c r="U28" i="1"/>
  <c r="N28" i="1"/>
  <c r="N26" i="1"/>
  <c r="N25" i="1"/>
  <c r="N24" i="1"/>
  <c r="U23" i="1"/>
  <c r="N23" i="1"/>
  <c r="V23" i="1" l="1"/>
  <c r="V33" i="1"/>
  <c r="N27" i="1"/>
  <c r="V28" i="1"/>
  <c r="N21" i="1"/>
  <c r="N20" i="1" l="1"/>
  <c r="N17" i="1"/>
  <c r="U16" i="1"/>
  <c r="N16" i="1"/>
  <c r="U15" i="1"/>
  <c r="N15" i="1"/>
  <c r="N14" i="1"/>
  <c r="N13" i="1"/>
  <c r="U13" i="1"/>
  <c r="N10" i="1"/>
  <c r="U9" i="1"/>
  <c r="N9" i="1"/>
  <c r="N8" i="1"/>
  <c r="U7" i="1"/>
  <c r="N7" i="1"/>
  <c r="N36" i="1"/>
  <c r="N35" i="1"/>
  <c r="N31" i="1"/>
  <c r="N30" i="1"/>
  <c r="V30" i="1" s="1"/>
  <c r="N18" i="1"/>
  <c r="N12" i="1"/>
  <c r="N11" i="1"/>
  <c r="V9" i="1" l="1"/>
  <c r="V7" i="1"/>
  <c r="V13" i="1"/>
  <c r="V16" i="1"/>
  <c r="V15" i="1"/>
  <c r="U8" i="1"/>
  <c r="V8" i="1" s="1"/>
  <c r="U37" i="1" l="1"/>
  <c r="V37" i="1" s="1"/>
  <c r="U12" i="1"/>
  <c r="V12" i="1" s="1"/>
  <c r="U36" i="1" l="1"/>
  <c r="V36" i="1" s="1"/>
  <c r="P6" i="1" l="1"/>
  <c r="U6" i="1" s="1"/>
  <c r="V6" i="1" s="1"/>
  <c r="U25" i="1" l="1"/>
  <c r="V25" i="1" s="1"/>
  <c r="U14" i="1" l="1"/>
  <c r="V14" i="1" s="1"/>
  <c r="U35" i="1" l="1"/>
  <c r="V35" i="1" s="1"/>
  <c r="U32" i="1"/>
  <c r="V32" i="1" s="1"/>
  <c r="U27" i="1"/>
  <c r="V27" i="1" s="1"/>
  <c r="U26" i="1"/>
  <c r="V26" i="1" s="1"/>
  <c r="U24" i="1"/>
  <c r="V24" i="1" s="1"/>
  <c r="U21" i="1"/>
  <c r="V21" i="1" s="1"/>
  <c r="R34" i="1" l="1"/>
  <c r="P34" i="1"/>
  <c r="U11" i="1"/>
  <c r="V11" i="1" s="1"/>
  <c r="U34" i="1" l="1"/>
  <c r="V34" i="1" s="1"/>
  <c r="U20" i="1" l="1"/>
  <c r="V20" i="1" s="1"/>
  <c r="U18" i="1"/>
  <c r="V18" i="1" s="1"/>
  <c r="U17" i="1"/>
  <c r="V17" i="1" s="1"/>
  <c r="U10" i="1"/>
  <c r="V10" i="1" s="1"/>
  <c r="V31" i="1" l="1"/>
</calcChain>
</file>

<file path=xl/sharedStrings.xml><?xml version="1.0" encoding="utf-8"?>
<sst xmlns="http://schemas.openxmlformats.org/spreadsheetml/2006/main" count="129" uniqueCount="76">
  <si>
    <t xml:space="preserve">No </t>
  </si>
  <si>
    <t xml:space="preserve">Nombre Puesto </t>
  </si>
  <si>
    <t>Renglón</t>
  </si>
  <si>
    <t xml:space="preserve">Devengado </t>
  </si>
  <si>
    <t>Gst. Repre
sentacion</t>
  </si>
  <si>
    <t>Bono
Antigüedad</t>
  </si>
  <si>
    <t>Bono
SPP</t>
  </si>
  <si>
    <t xml:space="preserve">Complemento
Personal </t>
  </si>
  <si>
    <t>Bono
Profesional</t>
  </si>
  <si>
    <t>Bono
66-2000</t>
  </si>
  <si>
    <t>INGRESOS</t>
  </si>
  <si>
    <t>(-)</t>
  </si>
  <si>
    <t xml:space="preserve">EGRESOS </t>
  </si>
  <si>
    <t>Fianza</t>
  </si>
  <si>
    <t>ISR</t>
  </si>
  <si>
    <t>Montepio</t>
  </si>
  <si>
    <t>IGSS</t>
  </si>
  <si>
    <t xml:space="preserve">TOTAL
EGRESOS </t>
  </si>
  <si>
    <t xml:space="preserve">TOTAL
INGRESOS </t>
  </si>
  <si>
    <t>Nombre completo 
empleado</t>
  </si>
  <si>
    <t xml:space="preserve">INGRESO 
LIQUIDO </t>
  </si>
  <si>
    <t xml:space="preserve">Sergio Alejandro 
Rosal Morales </t>
  </si>
  <si>
    <t xml:space="preserve">Subsecretario
Administrativo </t>
  </si>
  <si>
    <t>011</t>
  </si>
  <si>
    <t>Flor de Maria 
Ceballos Vásquez</t>
  </si>
  <si>
    <t>Profesional II</t>
  </si>
  <si>
    <t>Director Técnico III</t>
  </si>
  <si>
    <t>Iliana Patricia
 Orozco Hernández</t>
  </si>
  <si>
    <t>Miriam Lisseth Miranda  
Velásquez de Yucute</t>
  </si>
  <si>
    <t>Director Técnico I</t>
  </si>
  <si>
    <t>Profesional I</t>
  </si>
  <si>
    <t>José Amidal 
Barrientos Castillo</t>
  </si>
  <si>
    <t>Edwin José 
Guerra Bautista</t>
  </si>
  <si>
    <t>Asesor Profesional 
Esp. III</t>
  </si>
  <si>
    <t>Alma Yanira de Jesus
Quezada</t>
  </si>
  <si>
    <t>Asistente
Profesional IV</t>
  </si>
  <si>
    <t>Guillermo Edmundo
Pacheco Carrillo</t>
  </si>
  <si>
    <t>Asistente
Profesional II</t>
  </si>
  <si>
    <t>José Jacob
Gonzáles Gabriel</t>
  </si>
  <si>
    <t xml:space="preserve">Luis Alfredo 
Coronado </t>
  </si>
  <si>
    <t>Director Técnico II</t>
  </si>
  <si>
    <t>Leonel Fernando
Reyes Sierra</t>
  </si>
  <si>
    <t>Fortuna María Teresa
Andrade Esposito de Flores</t>
  </si>
  <si>
    <t>Asesor Profesional 
Esp. II</t>
  </si>
  <si>
    <t>Profesional III</t>
  </si>
  <si>
    <t>Heidy Yesenia 
Chavez Mejía</t>
  </si>
  <si>
    <t>Ismael Alvarado 
Lopez</t>
  </si>
  <si>
    <t>Rocío Marisol
Méndez del Valle</t>
  </si>
  <si>
    <t>Augusto Estuardo
Castro</t>
  </si>
  <si>
    <t>María José 
Morales Quezada</t>
  </si>
  <si>
    <t xml:space="preserve">Milton Daniel
García Rodas </t>
  </si>
  <si>
    <t>Esdras Hazael
Palacios Palacios</t>
  </si>
  <si>
    <t xml:space="preserve">ACEP/
ANAPEP/OTROS </t>
  </si>
  <si>
    <t>Manfield Enmanuel
Godinez Vásquez</t>
  </si>
  <si>
    <t>Ulises Armando 
Barahona Esquivel</t>
  </si>
  <si>
    <t>Eddy Groshencko
Rabarique Aju</t>
  </si>
  <si>
    <t>Eduardo Andres
Castro Montejo</t>
  </si>
  <si>
    <t xml:space="preserve">Cynthia Zussette Taylor Casados </t>
  </si>
  <si>
    <t>Asesor Profesional 
Esp. IV</t>
  </si>
  <si>
    <t>Regina Elizabeth Farfan Colindres de Luján</t>
  </si>
  <si>
    <t xml:space="preserve">Secretaria Privada
de la Presidencia </t>
  </si>
  <si>
    <t xml:space="preserve">Subsecretario de Asuntos Políticos </t>
  </si>
  <si>
    <t xml:space="preserve">Observaciones:
La Secretaría Privada de la Presidencia, no otorga dietas ni otro ingreso que no se reporte en el presente detalle.
Los viáticos pagados son eventuales y a su vez se reportan en el apartado del artículo 10 numeral 12 y el artículo 11 numeral 3 de la Información Pública de oficio de la página web de la Secretaría Privada de la Presidencia. </t>
  </si>
  <si>
    <t xml:space="preserve"> SECRETARÍA PRIVADA DE LA PRESIDENCIA 
LEY DE  ACCESO A LA INFORMACION PÚBLICA ARTÍCULO 10, INCISO 4</t>
  </si>
  <si>
    <t>Bono 
Responsabilidad</t>
  </si>
  <si>
    <t xml:space="preserve">Dulier Edgardo Ruano Ramirez </t>
  </si>
  <si>
    <t>Karla Lissette Galindo Diaz</t>
  </si>
  <si>
    <t>Dennys Renatho Alvarado</t>
  </si>
  <si>
    <t>Maria Consuelo Ramirez Scaglia</t>
  </si>
  <si>
    <t>Yanira Nineth Tecun Aroche de Tecun</t>
  </si>
  <si>
    <t>María Carmela Pichiya Otzoy</t>
  </si>
  <si>
    <t>Jorge Augusto Hernández Pineda</t>
  </si>
  <si>
    <t>Claudia Marina Pazos Rodriguez de Juarez</t>
  </si>
  <si>
    <t xml:space="preserve">Viaticos </t>
  </si>
  <si>
    <t xml:space="preserve">NÓMINA DEL MES DE MARZO 2019 RENGLON 011 </t>
  </si>
  <si>
    <t xml:space="preserve">Pablo Emanuel Perez Rodas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</si>
</sst>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Q&quot;#,##0.00_);[Red]\(&quot;Q&quot;#,##0.00\)"/>
    <numFmt numFmtId="165" formatCode="&quot;Q&quot;#,##0.0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5" fontId="5" fillId="2" borderId="1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/>
    <xf numFmtId="0" fontId="2" fillId="2" borderId="0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65" fontId="0" fillId="0" borderId="0" xfId="0" applyNumberFormat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0" fontId="3" fillId="0" borderId="0" xfId="0" applyFont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353749</xdr:colOff>
      <xdr:row>0</xdr:row>
      <xdr:rowOff>30726</xdr:rowOff>
    </xdr:from>
    <xdr:to>
      <xdr:col>3</xdr:col>
      <xdr:colOff>1036996</xdr:colOff>
      <xdr:row>2</xdr:row>
      <xdr:rowOff>52340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9152" y="30726"/>
          <a:ext cx="1827784" cy="682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9"/>
  <sheetViews>
    <sheetView tabSelected="1" topLeftCell="A4" zoomScale="136" zoomScaleNormal="136" workbookViewId="0">
      <pane xSplit="2" topLeftCell="C1" activePane="topRight" state="frozen"/>
      <selection pane="topRight" activeCell="V39" sqref="V39"/>
    </sheetView>
  </sheetViews>
  <sheetFormatPr baseColWidth="10" defaultRowHeight="15" x14ac:dyDescent="0.25"/>
  <cols>
    <col min="1" max="1" width="11.42578125" customWidth="1"/>
    <col min="2" max="2" width="4.7109375" customWidth="1"/>
    <col min="3" max="3" width="17.140625" customWidth="1"/>
    <col min="4" max="4" width="16.5703125" customWidth="1"/>
    <col min="5" max="5" width="6.140625" customWidth="1"/>
    <col min="6" max="6" width="10.140625" customWidth="1"/>
    <col min="7" max="8" width="9.85546875" customWidth="1"/>
    <col min="9" max="9" width="8.5703125" customWidth="1"/>
    <col min="10" max="10" width="10.42578125" customWidth="1"/>
    <col min="11" max="11" width="8.85546875" customWidth="1"/>
    <col min="12" max="12" width="7.28515625" customWidth="1"/>
    <col min="13" max="13" width="12.85546875" customWidth="1"/>
    <col min="14" max="14" width="11.42578125" customWidth="1"/>
    <col min="15" max="15" width="3.140625" customWidth="1"/>
    <col min="16" max="16" width="7.5703125" customWidth="1"/>
    <col min="17" max="17" width="10.28515625" customWidth="1"/>
    <col min="18" max="18" width="8" customWidth="1"/>
    <col min="19" max="19" width="12.140625" customWidth="1"/>
    <col min="20" max="20" width="7.5703125" customWidth="1"/>
    <col min="21" max="21" width="9.42578125" customWidth="1"/>
    <col min="22" max="22" width="10" customWidth="1"/>
    <col min="23" max="23" width="9.28515625" customWidth="1"/>
  </cols>
  <sheetData>
    <row r="1" spans="1:23" ht="15" customHeight="1" x14ac:dyDescent="0.25">
      <c r="C1" s="21" t="s">
        <v>63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3" ht="36.75" customHeight="1" x14ac:dyDescent="0.25"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3" x14ac:dyDescent="0.25">
      <c r="C3" s="23"/>
      <c r="D3" s="23"/>
      <c r="F3" s="24" t="s">
        <v>74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23" x14ac:dyDescent="0.25">
      <c r="F4" s="22" t="s">
        <v>10</v>
      </c>
      <c r="G4" s="22"/>
      <c r="H4" s="22"/>
      <c r="I4" s="22"/>
      <c r="J4" s="22"/>
      <c r="K4" s="22"/>
      <c r="L4" s="22"/>
      <c r="M4" s="22"/>
      <c r="N4" s="22"/>
      <c r="P4" s="25" t="s">
        <v>12</v>
      </c>
      <c r="Q4" s="25"/>
      <c r="R4" s="25"/>
      <c r="S4" s="25"/>
      <c r="T4" s="25"/>
      <c r="U4" s="25"/>
      <c r="V4" s="16"/>
    </row>
    <row r="5" spans="1:23" ht="34.5" customHeight="1" x14ac:dyDescent="0.25">
      <c r="B5" s="3" t="s">
        <v>0</v>
      </c>
      <c r="C5" s="2" t="s">
        <v>19</v>
      </c>
      <c r="D5" s="3" t="s">
        <v>1</v>
      </c>
      <c r="E5" s="3" t="s">
        <v>2</v>
      </c>
      <c r="F5" s="3" t="s">
        <v>3</v>
      </c>
      <c r="G5" s="2" t="s">
        <v>4</v>
      </c>
      <c r="H5" s="2" t="s">
        <v>5</v>
      </c>
      <c r="I5" s="2" t="s">
        <v>6</v>
      </c>
      <c r="J5" s="7" t="s">
        <v>7</v>
      </c>
      <c r="K5" s="2" t="s">
        <v>8</v>
      </c>
      <c r="L5" s="2" t="s">
        <v>9</v>
      </c>
      <c r="M5" s="2" t="s">
        <v>64</v>
      </c>
      <c r="N5" s="8" t="s">
        <v>18</v>
      </c>
      <c r="O5" s="3" t="s">
        <v>11</v>
      </c>
      <c r="P5" s="3" t="s">
        <v>13</v>
      </c>
      <c r="Q5" s="3" t="s">
        <v>14</v>
      </c>
      <c r="R5" s="3" t="s">
        <v>15</v>
      </c>
      <c r="S5" s="2" t="s">
        <v>52</v>
      </c>
      <c r="T5" s="3" t="s">
        <v>16</v>
      </c>
      <c r="U5" s="2" t="s">
        <v>17</v>
      </c>
      <c r="V5" s="8" t="s">
        <v>20</v>
      </c>
      <c r="W5" s="18" t="s">
        <v>73</v>
      </c>
    </row>
    <row r="6" spans="1:23" ht="27" customHeight="1" x14ac:dyDescent="0.25">
      <c r="A6" s="6"/>
      <c r="B6" s="3">
        <v>1</v>
      </c>
      <c r="C6" s="2" t="s">
        <v>59</v>
      </c>
      <c r="D6" s="2" t="s">
        <v>60</v>
      </c>
      <c r="E6" s="4" t="s">
        <v>23</v>
      </c>
      <c r="F6" s="13">
        <v>17500</v>
      </c>
      <c r="G6" s="13">
        <v>12000</v>
      </c>
      <c r="H6" s="13">
        <v>0</v>
      </c>
      <c r="I6" s="13">
        <v>6500</v>
      </c>
      <c r="J6" s="13">
        <v>6000</v>
      </c>
      <c r="K6" s="13">
        <v>375</v>
      </c>
      <c r="L6" s="13">
        <v>250</v>
      </c>
      <c r="M6" s="13">
        <v>9000</v>
      </c>
      <c r="N6" s="5">
        <f t="shared" ref="N6:N37" si="0">SUM(F6:M6)</f>
        <v>51625</v>
      </c>
      <c r="O6" s="12"/>
      <c r="P6" s="13">
        <f>529.2</f>
        <v>529.20000000000005</v>
      </c>
      <c r="Q6" s="13">
        <v>2421.48</v>
      </c>
      <c r="R6" s="5">
        <v>5906.25</v>
      </c>
      <c r="S6" s="5">
        <v>0</v>
      </c>
      <c r="T6" s="5">
        <v>0</v>
      </c>
      <c r="U6" s="5">
        <f>SUM(P6:T6)</f>
        <v>8856.93</v>
      </c>
      <c r="V6" s="10">
        <f t="shared" ref="V6:V14" si="1">N6-U6</f>
        <v>42768.07</v>
      </c>
      <c r="W6" s="5">
        <v>0</v>
      </c>
    </row>
    <row r="7" spans="1:23" ht="27" customHeight="1" x14ac:dyDescent="0.25">
      <c r="A7" s="6"/>
      <c r="B7" s="3">
        <v>2</v>
      </c>
      <c r="C7" s="2" t="s">
        <v>56</v>
      </c>
      <c r="D7" s="2" t="s">
        <v>61</v>
      </c>
      <c r="E7" s="4" t="s">
        <v>23</v>
      </c>
      <c r="F7" s="13">
        <v>12773</v>
      </c>
      <c r="G7" s="14">
        <v>12000</v>
      </c>
      <c r="H7" s="5">
        <v>0</v>
      </c>
      <c r="I7" s="14">
        <v>5500</v>
      </c>
      <c r="J7" s="14">
        <v>5000</v>
      </c>
      <c r="K7" s="14">
        <v>375</v>
      </c>
      <c r="L7" s="14">
        <v>250</v>
      </c>
      <c r="M7" s="14">
        <v>6000</v>
      </c>
      <c r="N7" s="5">
        <f t="shared" si="0"/>
        <v>41898</v>
      </c>
      <c r="O7" s="12"/>
      <c r="P7" s="13">
        <v>398.47</v>
      </c>
      <c r="Q7" s="13">
        <v>1842.72</v>
      </c>
      <c r="R7" s="15">
        <v>4447.2</v>
      </c>
      <c r="S7" s="5">
        <v>0</v>
      </c>
      <c r="T7" s="5">
        <v>0</v>
      </c>
      <c r="U7" s="5">
        <f>SUM(P7:T7)</f>
        <v>6688.3899999999994</v>
      </c>
      <c r="V7" s="10">
        <f t="shared" si="1"/>
        <v>35209.61</v>
      </c>
      <c r="W7" s="5">
        <v>0</v>
      </c>
    </row>
    <row r="8" spans="1:23" ht="22.5" customHeight="1" x14ac:dyDescent="0.25">
      <c r="A8" s="6"/>
      <c r="B8" s="3">
        <v>3</v>
      </c>
      <c r="C8" s="2" t="s">
        <v>21</v>
      </c>
      <c r="D8" s="2" t="s">
        <v>22</v>
      </c>
      <c r="E8" s="4" t="s">
        <v>23</v>
      </c>
      <c r="F8" s="5">
        <v>12773</v>
      </c>
      <c r="G8" s="5">
        <v>12000</v>
      </c>
      <c r="H8" s="5">
        <v>0</v>
      </c>
      <c r="I8" s="5">
        <v>5500</v>
      </c>
      <c r="J8" s="5">
        <v>5000</v>
      </c>
      <c r="K8" s="5">
        <v>375</v>
      </c>
      <c r="L8" s="5">
        <v>250</v>
      </c>
      <c r="M8" s="5">
        <v>6000</v>
      </c>
      <c r="N8" s="5">
        <f t="shared" si="0"/>
        <v>41898</v>
      </c>
      <c r="O8" s="9"/>
      <c r="P8" s="5">
        <v>398.47</v>
      </c>
      <c r="Q8" s="5">
        <v>1842.72</v>
      </c>
      <c r="R8" s="5">
        <v>4447.2</v>
      </c>
      <c r="S8" s="5">
        <v>0</v>
      </c>
      <c r="T8" s="5">
        <v>0</v>
      </c>
      <c r="U8" s="5">
        <f>SUM(P8:T8)</f>
        <v>6688.3899999999994</v>
      </c>
      <c r="V8" s="10">
        <f t="shared" si="1"/>
        <v>35209.61</v>
      </c>
      <c r="W8" s="5">
        <v>0</v>
      </c>
    </row>
    <row r="9" spans="1:23" ht="22.5" customHeight="1" x14ac:dyDescent="0.25">
      <c r="B9" s="3">
        <v>4</v>
      </c>
      <c r="C9" s="2" t="s">
        <v>24</v>
      </c>
      <c r="D9" s="3" t="s">
        <v>25</v>
      </c>
      <c r="E9" s="4" t="s">
        <v>23</v>
      </c>
      <c r="F9" s="5">
        <v>3525</v>
      </c>
      <c r="G9" s="5">
        <v>0</v>
      </c>
      <c r="H9" s="5">
        <v>0</v>
      </c>
      <c r="I9" s="5">
        <v>1800</v>
      </c>
      <c r="J9" s="5">
        <v>3000</v>
      </c>
      <c r="K9" s="5">
        <v>0</v>
      </c>
      <c r="L9" s="5">
        <v>250</v>
      </c>
      <c r="M9" s="5">
        <v>0</v>
      </c>
      <c r="N9" s="5">
        <f t="shared" si="0"/>
        <v>8575</v>
      </c>
      <c r="O9" s="6"/>
      <c r="P9" s="5">
        <v>111.89</v>
      </c>
      <c r="Q9" s="5">
        <v>158.82</v>
      </c>
      <c r="R9" s="5">
        <v>1165.5</v>
      </c>
      <c r="S9" s="5">
        <v>3854.95</v>
      </c>
      <c r="T9" s="5">
        <v>249.75</v>
      </c>
      <c r="U9" s="5">
        <f>SUM(P9:T9)</f>
        <v>5540.91</v>
      </c>
      <c r="V9" s="10">
        <f t="shared" si="1"/>
        <v>3034.09</v>
      </c>
      <c r="W9" s="5">
        <v>0</v>
      </c>
    </row>
    <row r="10" spans="1:23" ht="23.25" customHeight="1" x14ac:dyDescent="0.25">
      <c r="B10" s="3">
        <v>5</v>
      </c>
      <c r="C10" s="2" t="s">
        <v>68</v>
      </c>
      <c r="D10" s="3" t="s">
        <v>26</v>
      </c>
      <c r="E10" s="4" t="s">
        <v>23</v>
      </c>
      <c r="F10" s="5">
        <v>10949</v>
      </c>
      <c r="G10" s="5">
        <v>0</v>
      </c>
      <c r="H10" s="5">
        <v>0</v>
      </c>
      <c r="I10" s="5">
        <v>2263</v>
      </c>
      <c r="J10" s="5">
        <v>4000</v>
      </c>
      <c r="K10" s="5">
        <v>375</v>
      </c>
      <c r="L10" s="5">
        <v>250</v>
      </c>
      <c r="M10" s="5">
        <v>0</v>
      </c>
      <c r="N10" s="5">
        <f t="shared" si="0"/>
        <v>17837</v>
      </c>
      <c r="O10" s="6"/>
      <c r="P10" s="5">
        <v>0</v>
      </c>
      <c r="Q10" s="5">
        <v>534.4</v>
      </c>
      <c r="R10" s="5">
        <v>2638.05</v>
      </c>
      <c r="S10" s="5">
        <v>0</v>
      </c>
      <c r="T10" s="5">
        <v>527.61</v>
      </c>
      <c r="U10" s="5">
        <f t="shared" ref="U10" si="2">SUM(P10:T10)</f>
        <v>3700.0600000000004</v>
      </c>
      <c r="V10" s="10">
        <f t="shared" si="1"/>
        <v>14136.939999999999</v>
      </c>
      <c r="W10" s="5">
        <v>0</v>
      </c>
    </row>
    <row r="11" spans="1:23" ht="24.75" customHeight="1" x14ac:dyDescent="0.25">
      <c r="B11" s="3">
        <v>6</v>
      </c>
      <c r="C11" s="2" t="s">
        <v>27</v>
      </c>
      <c r="D11" s="3" t="s">
        <v>26</v>
      </c>
      <c r="E11" s="4" t="s">
        <v>23</v>
      </c>
      <c r="F11" s="5">
        <v>10949</v>
      </c>
      <c r="G11" s="5">
        <v>0</v>
      </c>
      <c r="H11" s="5">
        <v>0</v>
      </c>
      <c r="I11" s="5">
        <v>1803</v>
      </c>
      <c r="J11" s="5">
        <v>3300</v>
      </c>
      <c r="K11" s="5">
        <v>0</v>
      </c>
      <c r="L11" s="5">
        <v>250</v>
      </c>
      <c r="M11" s="5">
        <v>0</v>
      </c>
      <c r="N11" s="5">
        <f t="shared" si="0"/>
        <v>16302</v>
      </c>
      <c r="O11" s="6"/>
      <c r="P11" s="5">
        <v>215.74</v>
      </c>
      <c r="Q11" s="5">
        <v>471.47</v>
      </c>
      <c r="R11" s="5">
        <v>2407.8000000000002</v>
      </c>
      <c r="S11" s="5">
        <v>60</v>
      </c>
      <c r="T11" s="5">
        <v>481.56</v>
      </c>
      <c r="U11" s="5">
        <f t="shared" ref="U11:U16" si="3">SUM(P11:T11)</f>
        <v>3636.57</v>
      </c>
      <c r="V11" s="10">
        <f t="shared" si="1"/>
        <v>12665.43</v>
      </c>
      <c r="W11" s="5">
        <v>0</v>
      </c>
    </row>
    <row r="12" spans="1:23" ht="25.5" customHeight="1" x14ac:dyDescent="0.25">
      <c r="B12" s="3">
        <v>7</v>
      </c>
      <c r="C12" s="2" t="s">
        <v>65</v>
      </c>
      <c r="D12" s="3" t="s">
        <v>26</v>
      </c>
      <c r="E12" s="4" t="s">
        <v>23</v>
      </c>
      <c r="F12" s="5">
        <v>10949</v>
      </c>
      <c r="G12" s="5">
        <v>0</v>
      </c>
      <c r="H12" s="5">
        <v>0</v>
      </c>
      <c r="I12" s="5">
        <v>4000</v>
      </c>
      <c r="J12" s="5">
        <v>4500</v>
      </c>
      <c r="K12" s="5">
        <v>375</v>
      </c>
      <c r="L12" s="5">
        <v>250</v>
      </c>
      <c r="M12" s="5">
        <v>0</v>
      </c>
      <c r="N12" s="5">
        <f t="shared" si="0"/>
        <v>20074</v>
      </c>
      <c r="O12" s="6"/>
      <c r="P12" s="5">
        <v>266.43</v>
      </c>
      <c r="Q12" s="5">
        <v>626.12</v>
      </c>
      <c r="R12" s="5">
        <v>2973.6</v>
      </c>
      <c r="S12" s="5">
        <v>0</v>
      </c>
      <c r="T12" s="5">
        <v>594.72</v>
      </c>
      <c r="U12" s="5">
        <f t="shared" si="3"/>
        <v>4460.87</v>
      </c>
      <c r="V12" s="10">
        <f t="shared" si="1"/>
        <v>15613.130000000001</v>
      </c>
      <c r="W12" s="5">
        <v>0</v>
      </c>
    </row>
    <row r="13" spans="1:23" ht="28.5" customHeight="1" x14ac:dyDescent="0.25">
      <c r="B13" s="3">
        <v>8</v>
      </c>
      <c r="C13" s="2" t="s">
        <v>28</v>
      </c>
      <c r="D13" s="3" t="s">
        <v>29</v>
      </c>
      <c r="E13" s="4" t="s">
        <v>23</v>
      </c>
      <c r="F13" s="5">
        <v>9581</v>
      </c>
      <c r="G13" s="5">
        <v>0</v>
      </c>
      <c r="H13" s="5">
        <v>0</v>
      </c>
      <c r="I13" s="5">
        <v>4000</v>
      </c>
      <c r="J13" s="5">
        <v>4500</v>
      </c>
      <c r="K13" s="5">
        <v>0</v>
      </c>
      <c r="L13" s="5">
        <v>250</v>
      </c>
      <c r="M13" s="5">
        <v>0</v>
      </c>
      <c r="N13" s="5">
        <f t="shared" si="0"/>
        <v>18331</v>
      </c>
      <c r="O13" s="6"/>
      <c r="P13" s="5">
        <v>243.01</v>
      </c>
      <c r="Q13" s="5">
        <v>554.65</v>
      </c>
      <c r="R13" s="5">
        <v>2712.15</v>
      </c>
      <c r="S13" s="5">
        <f>1790.48+90</f>
        <v>1880.48</v>
      </c>
      <c r="T13" s="5">
        <v>542.42999999999995</v>
      </c>
      <c r="U13" s="5">
        <f t="shared" si="3"/>
        <v>5932.72</v>
      </c>
      <c r="V13" s="10">
        <f t="shared" si="1"/>
        <v>12398.279999999999</v>
      </c>
      <c r="W13" s="5">
        <v>0</v>
      </c>
    </row>
    <row r="14" spans="1:23" ht="24.75" customHeight="1" x14ac:dyDescent="0.25">
      <c r="B14" s="3">
        <v>9</v>
      </c>
      <c r="C14" s="2" t="s">
        <v>67</v>
      </c>
      <c r="D14" s="3" t="s">
        <v>29</v>
      </c>
      <c r="E14" s="4" t="s">
        <v>23</v>
      </c>
      <c r="F14" s="5">
        <v>9581</v>
      </c>
      <c r="G14" s="5">
        <v>0</v>
      </c>
      <c r="H14" s="5">
        <v>0</v>
      </c>
      <c r="I14" s="5">
        <v>1343</v>
      </c>
      <c r="J14" s="5">
        <v>4500</v>
      </c>
      <c r="K14" s="5">
        <v>0</v>
      </c>
      <c r="L14" s="5">
        <v>250</v>
      </c>
      <c r="M14" s="5">
        <v>0</v>
      </c>
      <c r="N14" s="5">
        <f t="shared" si="0"/>
        <v>15674</v>
      </c>
      <c r="O14" s="6"/>
      <c r="P14" s="5">
        <v>207.3</v>
      </c>
      <c r="Q14" s="5">
        <v>445.72</v>
      </c>
      <c r="R14" s="5">
        <v>2313.6</v>
      </c>
      <c r="S14" s="5">
        <v>0</v>
      </c>
      <c r="T14" s="5">
        <v>462.72</v>
      </c>
      <c r="U14" s="5">
        <f t="shared" si="3"/>
        <v>3429.34</v>
      </c>
      <c r="V14" s="10">
        <f t="shared" si="1"/>
        <v>12244.66</v>
      </c>
      <c r="W14" s="5">
        <v>0</v>
      </c>
    </row>
    <row r="15" spans="1:23" ht="23.25" customHeight="1" x14ac:dyDescent="0.25">
      <c r="B15" s="3">
        <v>10</v>
      </c>
      <c r="C15" s="2" t="s">
        <v>54</v>
      </c>
      <c r="D15" s="3" t="s">
        <v>30</v>
      </c>
      <c r="E15" s="4" t="s">
        <v>23</v>
      </c>
      <c r="F15" s="5">
        <v>3295</v>
      </c>
      <c r="G15" s="5">
        <v>0</v>
      </c>
      <c r="H15" s="5">
        <v>0</v>
      </c>
      <c r="I15" s="5">
        <v>500</v>
      </c>
      <c r="J15" s="5">
        <v>1500</v>
      </c>
      <c r="K15" s="5">
        <v>0</v>
      </c>
      <c r="L15" s="5">
        <v>250</v>
      </c>
      <c r="M15" s="5">
        <v>0</v>
      </c>
      <c r="N15" s="5">
        <f t="shared" si="0"/>
        <v>5545</v>
      </c>
      <c r="O15" s="6"/>
      <c r="P15" s="5">
        <v>71.16</v>
      </c>
      <c r="Q15" s="5">
        <v>38.369999999999997</v>
      </c>
      <c r="R15" s="5">
        <v>635.4</v>
      </c>
      <c r="S15" s="5">
        <v>1303.5999999999999</v>
      </c>
      <c r="T15" s="5">
        <v>158.85</v>
      </c>
      <c r="U15" s="5">
        <f t="shared" si="3"/>
        <v>2207.3799999999997</v>
      </c>
      <c r="V15" s="10">
        <f t="shared" ref="V15:V17" si="4">N15-U15</f>
        <v>3337.6200000000003</v>
      </c>
      <c r="W15" s="5">
        <v>0</v>
      </c>
    </row>
    <row r="16" spans="1:23" ht="22.5" customHeight="1" x14ac:dyDescent="0.25">
      <c r="B16" s="3">
        <v>11</v>
      </c>
      <c r="C16" s="2" t="s">
        <v>31</v>
      </c>
      <c r="D16" s="3" t="s">
        <v>30</v>
      </c>
      <c r="E16" s="4" t="s">
        <v>23</v>
      </c>
      <c r="F16" s="5">
        <v>3295</v>
      </c>
      <c r="G16" s="5">
        <v>0</v>
      </c>
      <c r="H16" s="5">
        <v>0</v>
      </c>
      <c r="I16" s="5">
        <v>1500</v>
      </c>
      <c r="J16" s="5">
        <v>1000</v>
      </c>
      <c r="K16" s="5">
        <v>0</v>
      </c>
      <c r="L16" s="5">
        <v>250</v>
      </c>
      <c r="M16" s="5">
        <v>0</v>
      </c>
      <c r="N16" s="5">
        <f t="shared" si="0"/>
        <v>6045</v>
      </c>
      <c r="O16" s="6"/>
      <c r="P16" s="5">
        <v>0</v>
      </c>
      <c r="Q16" s="5">
        <v>59.62</v>
      </c>
      <c r="R16" s="5">
        <v>695.4</v>
      </c>
      <c r="S16" s="5">
        <v>733.45</v>
      </c>
      <c r="T16" s="5">
        <v>173.85</v>
      </c>
      <c r="U16" s="5">
        <f t="shared" si="3"/>
        <v>1662.32</v>
      </c>
      <c r="V16" s="10">
        <f t="shared" si="4"/>
        <v>4382.68</v>
      </c>
      <c r="W16" s="5">
        <v>0</v>
      </c>
    </row>
    <row r="17" spans="2:23" ht="21" customHeight="1" x14ac:dyDescent="0.25">
      <c r="B17" s="3">
        <v>12</v>
      </c>
      <c r="C17" s="2" t="s">
        <v>32</v>
      </c>
      <c r="D17" s="2" t="s">
        <v>33</v>
      </c>
      <c r="E17" s="4" t="s">
        <v>23</v>
      </c>
      <c r="F17" s="5">
        <v>6297</v>
      </c>
      <c r="G17" s="5">
        <v>0</v>
      </c>
      <c r="H17" s="5">
        <v>0</v>
      </c>
      <c r="I17" s="5">
        <v>1800</v>
      </c>
      <c r="J17" s="5">
        <v>1800</v>
      </c>
      <c r="K17" s="5">
        <v>0</v>
      </c>
      <c r="L17" s="5">
        <v>250</v>
      </c>
      <c r="M17" s="5">
        <v>0</v>
      </c>
      <c r="N17" s="5">
        <f t="shared" si="0"/>
        <v>10147</v>
      </c>
      <c r="O17" s="6"/>
      <c r="P17" s="5">
        <v>0</v>
      </c>
      <c r="Q17" s="5">
        <v>224.06</v>
      </c>
      <c r="R17" s="5">
        <v>1385.58</v>
      </c>
      <c r="S17" s="5">
        <v>0</v>
      </c>
      <c r="T17" s="5">
        <v>296.91000000000003</v>
      </c>
      <c r="U17" s="5">
        <f t="shared" ref="U17:U20" si="5">SUM(P17:T17)</f>
        <v>1906.55</v>
      </c>
      <c r="V17" s="10">
        <f t="shared" si="4"/>
        <v>8240.4500000000007</v>
      </c>
      <c r="W17" s="5">
        <v>0</v>
      </c>
    </row>
    <row r="18" spans="2:23" ht="22.5" customHeight="1" x14ac:dyDescent="0.25">
      <c r="B18" s="3">
        <v>13</v>
      </c>
      <c r="C18" s="2" t="s">
        <v>34</v>
      </c>
      <c r="D18" s="2" t="s">
        <v>35</v>
      </c>
      <c r="E18" s="4" t="s">
        <v>23</v>
      </c>
      <c r="F18" s="5">
        <v>2441</v>
      </c>
      <c r="G18" s="5">
        <v>0</v>
      </c>
      <c r="H18" s="5">
        <v>0</v>
      </c>
      <c r="I18" s="5">
        <v>1000</v>
      </c>
      <c r="J18" s="5">
        <v>1400</v>
      </c>
      <c r="K18" s="5">
        <v>0</v>
      </c>
      <c r="L18" s="5">
        <v>250</v>
      </c>
      <c r="M18" s="5">
        <v>0</v>
      </c>
      <c r="N18" s="5">
        <f t="shared" si="0"/>
        <v>5091</v>
      </c>
      <c r="O18" s="6"/>
      <c r="P18" s="5">
        <v>0</v>
      </c>
      <c r="Q18" s="5">
        <v>19.079999999999998</v>
      </c>
      <c r="R18" s="5">
        <v>580.91999999999996</v>
      </c>
      <c r="S18" s="5">
        <v>0</v>
      </c>
      <c r="T18" s="5">
        <v>145.22999999999999</v>
      </c>
      <c r="U18" s="5">
        <f t="shared" si="5"/>
        <v>745.23</v>
      </c>
      <c r="V18" s="10">
        <f t="shared" ref="V18:V19" si="6">N18-U18</f>
        <v>4345.7700000000004</v>
      </c>
      <c r="W18" s="5">
        <v>0</v>
      </c>
    </row>
    <row r="19" spans="2:23" ht="22.5" customHeight="1" x14ac:dyDescent="0.25">
      <c r="B19" s="3">
        <v>14</v>
      </c>
      <c r="C19" s="2" t="s">
        <v>75</v>
      </c>
      <c r="D19" s="2" t="s">
        <v>35</v>
      </c>
      <c r="E19" s="4" t="s">
        <v>23</v>
      </c>
      <c r="F19" s="5">
        <v>1889.81</v>
      </c>
      <c r="G19" s="5">
        <v>0</v>
      </c>
      <c r="H19" s="5">
        <v>0</v>
      </c>
      <c r="I19" s="5">
        <v>774.19</v>
      </c>
      <c r="J19" s="5">
        <v>774.19</v>
      </c>
      <c r="K19" s="5">
        <v>0</v>
      </c>
      <c r="L19" s="5">
        <v>193.55</v>
      </c>
      <c r="M19" s="5">
        <v>0</v>
      </c>
      <c r="N19" s="5">
        <f t="shared" si="0"/>
        <v>3631.7400000000002</v>
      </c>
      <c r="O19" s="6"/>
      <c r="P19" s="5">
        <v>0</v>
      </c>
      <c r="Q19" s="5">
        <v>2.08</v>
      </c>
      <c r="R19" s="5">
        <v>412.58</v>
      </c>
      <c r="S19" s="5">
        <v>0</v>
      </c>
      <c r="T19" s="5">
        <v>103.15</v>
      </c>
      <c r="U19" s="5">
        <f t="shared" si="5"/>
        <v>517.80999999999995</v>
      </c>
      <c r="V19" s="10">
        <f t="shared" si="6"/>
        <v>3113.9300000000003</v>
      </c>
      <c r="W19" s="5">
        <v>0</v>
      </c>
    </row>
    <row r="20" spans="2:23" ht="23.25" customHeight="1" x14ac:dyDescent="0.25">
      <c r="B20" s="3">
        <v>15</v>
      </c>
      <c r="C20" s="2" t="s">
        <v>36</v>
      </c>
      <c r="D20" s="2" t="s">
        <v>37</v>
      </c>
      <c r="E20" s="4" t="s">
        <v>23</v>
      </c>
      <c r="F20" s="5">
        <v>2120</v>
      </c>
      <c r="G20" s="5">
        <v>0</v>
      </c>
      <c r="H20" s="5">
        <v>35</v>
      </c>
      <c r="I20" s="5">
        <v>1000</v>
      </c>
      <c r="J20" s="5">
        <v>2000</v>
      </c>
      <c r="K20" s="5">
        <v>0</v>
      </c>
      <c r="L20" s="5">
        <v>250</v>
      </c>
      <c r="M20" s="5">
        <v>0</v>
      </c>
      <c r="N20" s="5">
        <f t="shared" si="0"/>
        <v>5405</v>
      </c>
      <c r="O20" s="6"/>
      <c r="P20" s="5">
        <v>0</v>
      </c>
      <c r="Q20" s="5">
        <v>32.42</v>
      </c>
      <c r="R20" s="5">
        <v>618.6</v>
      </c>
      <c r="S20" s="5">
        <v>0</v>
      </c>
      <c r="T20" s="5">
        <v>154.65</v>
      </c>
      <c r="U20" s="5">
        <f t="shared" si="5"/>
        <v>805.67</v>
      </c>
      <c r="V20" s="10">
        <f t="shared" ref="V20:V30" si="7">N20-U20</f>
        <v>4599.33</v>
      </c>
      <c r="W20" s="5">
        <v>0</v>
      </c>
    </row>
    <row r="21" spans="2:23" ht="27.75" customHeight="1" x14ac:dyDescent="0.25">
      <c r="B21" s="3">
        <v>16</v>
      </c>
      <c r="C21" s="2" t="s">
        <v>38</v>
      </c>
      <c r="D21" s="2" t="s">
        <v>35</v>
      </c>
      <c r="E21" s="4" t="s">
        <v>23</v>
      </c>
      <c r="F21" s="5">
        <v>2441</v>
      </c>
      <c r="G21" s="5">
        <v>0</v>
      </c>
      <c r="H21" s="5">
        <v>50</v>
      </c>
      <c r="I21" s="5">
        <v>1000</v>
      </c>
      <c r="J21" s="5">
        <v>2000</v>
      </c>
      <c r="K21" s="5">
        <v>0</v>
      </c>
      <c r="L21" s="5">
        <v>250</v>
      </c>
      <c r="M21" s="5">
        <v>0</v>
      </c>
      <c r="N21" s="5">
        <f t="shared" si="0"/>
        <v>5741</v>
      </c>
      <c r="O21" s="6"/>
      <c r="P21" s="5">
        <v>0</v>
      </c>
      <c r="Q21" s="5">
        <v>46.7</v>
      </c>
      <c r="R21" s="5">
        <v>658.92</v>
      </c>
      <c r="S21" s="5">
        <v>997.82</v>
      </c>
      <c r="T21" s="5">
        <v>164.73</v>
      </c>
      <c r="U21" s="5">
        <f t="shared" ref="U21:U27" si="8">SUM(P21:T21)</f>
        <v>1868.17</v>
      </c>
      <c r="V21" s="10">
        <f t="shared" si="7"/>
        <v>3872.83</v>
      </c>
      <c r="W21" s="5">
        <v>0</v>
      </c>
    </row>
    <row r="22" spans="2:23" ht="27.75" customHeight="1" x14ac:dyDescent="0.25">
      <c r="B22" s="3">
        <v>17</v>
      </c>
      <c r="C22" s="2" t="s">
        <v>70</v>
      </c>
      <c r="D22" s="2" t="s">
        <v>30</v>
      </c>
      <c r="E22" s="4" t="s">
        <v>23</v>
      </c>
      <c r="F22" s="5">
        <v>3295</v>
      </c>
      <c r="G22" s="5">
        <v>0</v>
      </c>
      <c r="H22" s="5">
        <v>0</v>
      </c>
      <c r="I22" s="5">
        <v>1000</v>
      </c>
      <c r="J22" s="5">
        <v>0</v>
      </c>
      <c r="K22" s="5">
        <v>0</v>
      </c>
      <c r="L22" s="5">
        <v>250</v>
      </c>
      <c r="M22" s="5">
        <v>0</v>
      </c>
      <c r="N22" s="5">
        <f t="shared" si="0"/>
        <v>4545</v>
      </c>
      <c r="O22" s="6"/>
      <c r="P22" s="5">
        <v>0</v>
      </c>
      <c r="Q22" s="5">
        <v>0</v>
      </c>
      <c r="R22" s="5">
        <v>515.4</v>
      </c>
      <c r="S22" s="5">
        <v>0</v>
      </c>
      <c r="T22" s="5">
        <v>128.85</v>
      </c>
      <c r="U22" s="5">
        <f t="shared" si="8"/>
        <v>644.25</v>
      </c>
      <c r="V22" s="10">
        <f>N22-U22</f>
        <v>3900.75</v>
      </c>
      <c r="W22" s="5">
        <v>0</v>
      </c>
    </row>
    <row r="23" spans="2:23" ht="27" customHeight="1" x14ac:dyDescent="0.25">
      <c r="B23" s="3">
        <v>18</v>
      </c>
      <c r="C23" s="2" t="s">
        <v>49</v>
      </c>
      <c r="D23" s="3" t="s">
        <v>26</v>
      </c>
      <c r="E23" s="4" t="s">
        <v>23</v>
      </c>
      <c r="F23" s="5">
        <v>10949</v>
      </c>
      <c r="G23" s="5">
        <v>0</v>
      </c>
      <c r="H23" s="5">
        <v>0</v>
      </c>
      <c r="I23" s="5">
        <v>5000</v>
      </c>
      <c r="J23" s="5">
        <v>4500</v>
      </c>
      <c r="K23" s="5">
        <v>375</v>
      </c>
      <c r="L23" s="5">
        <v>250</v>
      </c>
      <c r="M23" s="5">
        <v>0</v>
      </c>
      <c r="N23" s="5">
        <f t="shared" si="0"/>
        <v>21074</v>
      </c>
      <c r="O23" s="6"/>
      <c r="P23" s="5">
        <v>279.87</v>
      </c>
      <c r="Q23" s="5">
        <v>667.12</v>
      </c>
      <c r="R23" s="5">
        <v>3123.6</v>
      </c>
      <c r="S23" s="5">
        <v>3998.45</v>
      </c>
      <c r="T23" s="5">
        <v>624.72</v>
      </c>
      <c r="U23" s="5">
        <f>SUM(P23:T23)</f>
        <v>8693.76</v>
      </c>
      <c r="V23" s="10">
        <f t="shared" si="7"/>
        <v>12380.24</v>
      </c>
      <c r="W23" s="5">
        <v>0</v>
      </c>
    </row>
    <row r="24" spans="2:23" ht="24" customHeight="1" x14ac:dyDescent="0.25">
      <c r="B24" s="3">
        <v>19</v>
      </c>
      <c r="C24" s="2" t="s">
        <v>39</v>
      </c>
      <c r="D24" s="3" t="s">
        <v>40</v>
      </c>
      <c r="E24" s="4" t="s">
        <v>23</v>
      </c>
      <c r="F24" s="5">
        <v>10261</v>
      </c>
      <c r="G24" s="5">
        <v>0</v>
      </c>
      <c r="H24" s="5">
        <v>0</v>
      </c>
      <c r="I24" s="5">
        <v>4000</v>
      </c>
      <c r="J24" s="5">
        <v>4500</v>
      </c>
      <c r="K24" s="5">
        <v>0</v>
      </c>
      <c r="L24" s="5">
        <v>250</v>
      </c>
      <c r="M24" s="5">
        <v>0</v>
      </c>
      <c r="N24" s="5">
        <f t="shared" si="0"/>
        <v>19011</v>
      </c>
      <c r="O24" s="6"/>
      <c r="P24" s="5">
        <v>252.15</v>
      </c>
      <c r="Q24" s="5">
        <v>582.53</v>
      </c>
      <c r="R24" s="5">
        <v>2814.15</v>
      </c>
      <c r="S24" s="5">
        <v>5338.24</v>
      </c>
      <c r="T24" s="5">
        <v>562.83000000000004</v>
      </c>
      <c r="U24" s="5">
        <f t="shared" si="8"/>
        <v>9549.9</v>
      </c>
      <c r="V24" s="10">
        <f t="shared" si="7"/>
        <v>9461.1</v>
      </c>
      <c r="W24" s="5">
        <v>0</v>
      </c>
    </row>
    <row r="25" spans="2:23" ht="30" customHeight="1" x14ac:dyDescent="0.25">
      <c r="B25" s="3">
        <v>20</v>
      </c>
      <c r="C25" s="2" t="s">
        <v>57</v>
      </c>
      <c r="D25" s="2" t="s">
        <v>58</v>
      </c>
      <c r="E25" s="4" t="s">
        <v>23</v>
      </c>
      <c r="F25" s="5">
        <v>6759</v>
      </c>
      <c r="G25" s="5">
        <v>0</v>
      </c>
      <c r="H25" s="5">
        <v>0</v>
      </c>
      <c r="I25" s="5">
        <v>3000</v>
      </c>
      <c r="J25" s="5">
        <v>2000</v>
      </c>
      <c r="K25" s="5">
        <v>0</v>
      </c>
      <c r="L25" s="5">
        <v>250</v>
      </c>
      <c r="M25" s="5">
        <v>0</v>
      </c>
      <c r="N25" s="5">
        <f t="shared" si="0"/>
        <v>12009</v>
      </c>
      <c r="O25" s="6"/>
      <c r="P25" s="5">
        <v>0</v>
      </c>
      <c r="Q25" s="5">
        <v>295.45</v>
      </c>
      <c r="R25" s="5">
        <v>1763.85</v>
      </c>
      <c r="S25" s="5">
        <v>0</v>
      </c>
      <c r="T25" s="5">
        <v>352.77</v>
      </c>
      <c r="U25" s="5">
        <f>SUM(P25:T25)</f>
        <v>2412.0699999999997</v>
      </c>
      <c r="V25" s="10">
        <f t="shared" si="7"/>
        <v>9596.93</v>
      </c>
      <c r="W25" s="5">
        <v>0</v>
      </c>
    </row>
    <row r="26" spans="2:23" ht="34.5" customHeight="1" x14ac:dyDescent="0.25">
      <c r="B26" s="3">
        <v>21</v>
      </c>
      <c r="C26" s="2" t="s">
        <v>42</v>
      </c>
      <c r="D26" s="2" t="s">
        <v>43</v>
      </c>
      <c r="E26" s="4" t="s">
        <v>23</v>
      </c>
      <c r="F26" s="5">
        <v>5835</v>
      </c>
      <c r="G26" s="5">
        <v>0</v>
      </c>
      <c r="H26" s="5">
        <v>0</v>
      </c>
      <c r="I26" s="5">
        <v>2000</v>
      </c>
      <c r="J26" s="5">
        <v>3000</v>
      </c>
      <c r="K26" s="5">
        <v>0</v>
      </c>
      <c r="L26" s="5">
        <v>250</v>
      </c>
      <c r="M26" s="5">
        <v>0</v>
      </c>
      <c r="N26" s="5">
        <f t="shared" si="0"/>
        <v>11085</v>
      </c>
      <c r="O26" s="6"/>
      <c r="P26" s="5">
        <v>145.62</v>
      </c>
      <c r="Q26" s="5">
        <v>257.57</v>
      </c>
      <c r="R26" s="5">
        <v>1625.25</v>
      </c>
      <c r="S26" s="5">
        <v>0</v>
      </c>
      <c r="T26" s="5">
        <v>325.05</v>
      </c>
      <c r="U26" s="5">
        <f t="shared" si="8"/>
        <v>2353.4900000000002</v>
      </c>
      <c r="V26" s="10">
        <f t="shared" si="7"/>
        <v>8731.51</v>
      </c>
      <c r="W26" s="5">
        <v>0</v>
      </c>
    </row>
    <row r="27" spans="2:23" ht="24.75" customHeight="1" x14ac:dyDescent="0.25">
      <c r="B27" s="3">
        <v>22</v>
      </c>
      <c r="C27" s="2" t="s">
        <v>45</v>
      </c>
      <c r="D27" s="3" t="s">
        <v>44</v>
      </c>
      <c r="E27" s="4" t="s">
        <v>23</v>
      </c>
      <c r="F27" s="5">
        <v>3757</v>
      </c>
      <c r="G27" s="5">
        <v>0</v>
      </c>
      <c r="H27" s="5">
        <v>0</v>
      </c>
      <c r="I27" s="5">
        <v>1800</v>
      </c>
      <c r="J27" s="5">
        <v>1800</v>
      </c>
      <c r="K27" s="5">
        <v>0</v>
      </c>
      <c r="L27" s="5">
        <v>250</v>
      </c>
      <c r="M27" s="5">
        <v>0</v>
      </c>
      <c r="N27" s="5">
        <f t="shared" si="0"/>
        <v>7607</v>
      </c>
      <c r="O27" s="6"/>
      <c r="P27" s="5">
        <v>98.88</v>
      </c>
      <c r="Q27" s="5">
        <v>122.33</v>
      </c>
      <c r="R27" s="5">
        <v>956.41</v>
      </c>
      <c r="S27" s="5">
        <v>0</v>
      </c>
      <c r="T27" s="5">
        <v>220.71</v>
      </c>
      <c r="U27" s="5">
        <f t="shared" si="8"/>
        <v>1398.33</v>
      </c>
      <c r="V27" s="10">
        <f t="shared" si="7"/>
        <v>6208.67</v>
      </c>
      <c r="W27" s="5">
        <v>0</v>
      </c>
    </row>
    <row r="28" spans="2:23" ht="24" x14ac:dyDescent="0.25">
      <c r="B28" s="3">
        <v>23</v>
      </c>
      <c r="C28" s="2" t="s">
        <v>46</v>
      </c>
      <c r="D28" s="3" t="s">
        <v>30</v>
      </c>
      <c r="E28" s="4" t="s">
        <v>23</v>
      </c>
      <c r="F28" s="5">
        <v>3295</v>
      </c>
      <c r="G28" s="5">
        <v>0</v>
      </c>
      <c r="H28" s="5">
        <v>0</v>
      </c>
      <c r="I28" s="5">
        <v>1000</v>
      </c>
      <c r="J28" s="5">
        <v>1000</v>
      </c>
      <c r="K28" s="5">
        <v>0</v>
      </c>
      <c r="L28" s="5">
        <v>250</v>
      </c>
      <c r="M28" s="5">
        <v>0</v>
      </c>
      <c r="N28" s="5">
        <f t="shared" si="0"/>
        <v>5545</v>
      </c>
      <c r="O28" s="6"/>
      <c r="P28" s="5">
        <v>0</v>
      </c>
      <c r="Q28" s="5">
        <v>38.369999999999997</v>
      </c>
      <c r="R28" s="5">
        <v>635.4</v>
      </c>
      <c r="S28" s="5">
        <v>1345.62</v>
      </c>
      <c r="T28" s="5">
        <v>158.85</v>
      </c>
      <c r="U28" s="5">
        <f>SUM(P28:T28)</f>
        <v>2178.2399999999998</v>
      </c>
      <c r="V28" s="10">
        <f t="shared" si="7"/>
        <v>3366.76</v>
      </c>
      <c r="W28" s="5">
        <v>0</v>
      </c>
    </row>
    <row r="29" spans="2:23" ht="24.75" customHeight="1" x14ac:dyDescent="0.25">
      <c r="B29" s="3">
        <v>24</v>
      </c>
      <c r="C29" s="2" t="s">
        <v>69</v>
      </c>
      <c r="D29" s="3" t="s">
        <v>30</v>
      </c>
      <c r="E29" s="4" t="s">
        <v>23</v>
      </c>
      <c r="F29" s="5">
        <v>3295</v>
      </c>
      <c r="G29" s="5">
        <v>0</v>
      </c>
      <c r="H29" s="5">
        <v>0</v>
      </c>
      <c r="I29" s="5">
        <v>1000</v>
      </c>
      <c r="J29" s="5">
        <v>1000</v>
      </c>
      <c r="K29" s="5">
        <v>0</v>
      </c>
      <c r="L29" s="5">
        <v>250</v>
      </c>
      <c r="M29" s="5">
        <v>0</v>
      </c>
      <c r="N29" s="5">
        <f>SUM(F29:M29)</f>
        <v>5545</v>
      </c>
      <c r="O29" s="6"/>
      <c r="P29" s="5">
        <v>71.16</v>
      </c>
      <c r="Q29" s="5">
        <v>38.369999999999997</v>
      </c>
      <c r="R29" s="5">
        <v>635.4</v>
      </c>
      <c r="S29" s="5">
        <v>2770.47</v>
      </c>
      <c r="T29" s="5">
        <v>158.85</v>
      </c>
      <c r="U29" s="5">
        <f>SUM(P29:T29)</f>
        <v>3674.2499999999995</v>
      </c>
      <c r="V29" s="10">
        <f t="shared" si="7"/>
        <v>1870.7500000000005</v>
      </c>
      <c r="W29" s="5">
        <v>0</v>
      </c>
    </row>
    <row r="30" spans="2:23" ht="24" x14ac:dyDescent="0.25">
      <c r="B30" s="3">
        <v>25</v>
      </c>
      <c r="C30" s="2" t="s">
        <v>47</v>
      </c>
      <c r="D30" s="3" t="s">
        <v>25</v>
      </c>
      <c r="E30" s="4" t="s">
        <v>23</v>
      </c>
      <c r="F30" s="5">
        <v>3525</v>
      </c>
      <c r="G30" s="5">
        <v>0</v>
      </c>
      <c r="H30" s="5">
        <v>0</v>
      </c>
      <c r="I30" s="5">
        <v>1800</v>
      </c>
      <c r="J30" s="5">
        <v>1000</v>
      </c>
      <c r="K30" s="5">
        <v>0</v>
      </c>
      <c r="L30" s="5">
        <v>250</v>
      </c>
      <c r="M30" s="5">
        <v>0</v>
      </c>
      <c r="N30" s="5">
        <f t="shared" si="0"/>
        <v>6575</v>
      </c>
      <c r="O30" s="6"/>
      <c r="P30" s="5">
        <v>85.01</v>
      </c>
      <c r="Q30" s="5">
        <v>78.98</v>
      </c>
      <c r="R30" s="5">
        <v>822.25</v>
      </c>
      <c r="S30" s="5">
        <v>0</v>
      </c>
      <c r="T30" s="5">
        <v>189.75</v>
      </c>
      <c r="U30" s="5">
        <f>SUM(P30:T30)</f>
        <v>1175.99</v>
      </c>
      <c r="V30" s="10">
        <f t="shared" si="7"/>
        <v>5399.01</v>
      </c>
      <c r="W30" s="5">
        <v>0</v>
      </c>
    </row>
    <row r="31" spans="2:23" ht="21.75" customHeight="1" x14ac:dyDescent="0.25">
      <c r="B31" s="3">
        <v>26</v>
      </c>
      <c r="C31" s="2" t="s">
        <v>55</v>
      </c>
      <c r="D31" s="3" t="s">
        <v>25</v>
      </c>
      <c r="E31" s="4" t="s">
        <v>23</v>
      </c>
      <c r="F31" s="5">
        <v>3525</v>
      </c>
      <c r="G31" s="5">
        <v>0</v>
      </c>
      <c r="H31" s="5">
        <v>0</v>
      </c>
      <c r="I31" s="5">
        <v>1800</v>
      </c>
      <c r="J31" s="5">
        <v>1000</v>
      </c>
      <c r="K31" s="5">
        <v>0</v>
      </c>
      <c r="L31" s="5">
        <v>250</v>
      </c>
      <c r="M31" s="5">
        <v>0</v>
      </c>
      <c r="N31" s="5">
        <f t="shared" si="0"/>
        <v>6575</v>
      </c>
      <c r="O31" s="6"/>
      <c r="P31" s="5">
        <v>85.01</v>
      </c>
      <c r="Q31" s="5">
        <v>78.98</v>
      </c>
      <c r="R31" s="5">
        <v>822.25</v>
      </c>
      <c r="S31" s="5">
        <v>1286.05</v>
      </c>
      <c r="T31" s="5">
        <v>189.75</v>
      </c>
      <c r="U31" s="5">
        <f>SUM(P31:T31)</f>
        <v>2462.04</v>
      </c>
      <c r="V31" s="10">
        <f t="shared" ref="V31" si="9">N31-U31</f>
        <v>4112.96</v>
      </c>
      <c r="W31" s="5">
        <v>0</v>
      </c>
    </row>
    <row r="32" spans="2:23" ht="25.5" customHeight="1" x14ac:dyDescent="0.25">
      <c r="B32" s="3">
        <v>27</v>
      </c>
      <c r="C32" s="2" t="s">
        <v>48</v>
      </c>
      <c r="D32" s="3" t="s">
        <v>25</v>
      </c>
      <c r="E32" s="4" t="s">
        <v>23</v>
      </c>
      <c r="F32" s="5">
        <v>3525</v>
      </c>
      <c r="G32" s="5">
        <v>0</v>
      </c>
      <c r="H32" s="5">
        <v>0</v>
      </c>
      <c r="I32" s="5">
        <v>1800</v>
      </c>
      <c r="J32" s="5">
        <v>3000</v>
      </c>
      <c r="K32" s="5">
        <v>0</v>
      </c>
      <c r="L32" s="5">
        <v>250</v>
      </c>
      <c r="M32" s="5">
        <v>0</v>
      </c>
      <c r="N32" s="5">
        <f t="shared" si="0"/>
        <v>8575</v>
      </c>
      <c r="O32" s="6"/>
      <c r="P32" s="5">
        <v>111.89</v>
      </c>
      <c r="Q32" s="5">
        <v>158.82</v>
      </c>
      <c r="R32" s="5">
        <v>1165.5</v>
      </c>
      <c r="S32" s="5">
        <v>0</v>
      </c>
      <c r="T32" s="5">
        <v>249.75</v>
      </c>
      <c r="U32" s="5">
        <f t="shared" ref="U32:U36" si="10">SUM(P32:T32)</f>
        <v>1685.96</v>
      </c>
      <c r="V32" s="10">
        <f t="shared" ref="V32:V37" si="11">N32-U32</f>
        <v>6889.04</v>
      </c>
      <c r="W32" s="5">
        <v>0</v>
      </c>
    </row>
    <row r="33" spans="2:23" ht="21.75" customHeight="1" x14ac:dyDescent="0.25">
      <c r="B33" s="3">
        <v>28</v>
      </c>
      <c r="C33" s="2" t="s">
        <v>41</v>
      </c>
      <c r="D33" s="3" t="s">
        <v>26</v>
      </c>
      <c r="E33" s="4" t="s">
        <v>23</v>
      </c>
      <c r="F33" s="5">
        <v>10949</v>
      </c>
      <c r="G33" s="5">
        <v>0</v>
      </c>
      <c r="H33" s="5">
        <v>0</v>
      </c>
      <c r="I33" s="5">
        <v>3000</v>
      </c>
      <c r="J33" s="5">
        <v>1500</v>
      </c>
      <c r="K33" s="5">
        <v>0</v>
      </c>
      <c r="L33" s="5">
        <v>250</v>
      </c>
      <c r="M33" s="5">
        <v>0</v>
      </c>
      <c r="N33" s="5">
        <f t="shared" si="0"/>
        <v>15699</v>
      </c>
      <c r="O33" s="6"/>
      <c r="P33" s="5">
        <v>0</v>
      </c>
      <c r="Q33" s="5">
        <v>446.74</v>
      </c>
      <c r="R33" s="5">
        <v>2317.35</v>
      </c>
      <c r="S33" s="5">
        <f>5196.32+3000</f>
        <v>8196.32</v>
      </c>
      <c r="T33" s="5">
        <v>463.47</v>
      </c>
      <c r="U33" s="5">
        <f>SUM(P33:T33)</f>
        <v>11423.88</v>
      </c>
      <c r="V33" s="10">
        <f t="shared" si="11"/>
        <v>4275.1200000000008</v>
      </c>
      <c r="W33" s="5">
        <v>0</v>
      </c>
    </row>
    <row r="34" spans="2:23" ht="22.5" customHeight="1" x14ac:dyDescent="0.25">
      <c r="B34" s="3">
        <v>29</v>
      </c>
      <c r="C34" s="2" t="s">
        <v>50</v>
      </c>
      <c r="D34" s="3" t="s">
        <v>25</v>
      </c>
      <c r="E34" s="4" t="s">
        <v>23</v>
      </c>
      <c r="F34" s="5">
        <v>3525</v>
      </c>
      <c r="G34" s="5">
        <v>0</v>
      </c>
      <c r="H34" s="5">
        <v>0</v>
      </c>
      <c r="I34" s="5">
        <v>1800</v>
      </c>
      <c r="J34" s="5">
        <v>2000</v>
      </c>
      <c r="K34" s="5">
        <v>0</v>
      </c>
      <c r="L34" s="5">
        <v>250</v>
      </c>
      <c r="M34" s="5">
        <v>0</v>
      </c>
      <c r="N34" s="5">
        <f t="shared" si="0"/>
        <v>7575</v>
      </c>
      <c r="O34" s="11"/>
      <c r="P34" s="5">
        <f>98.45</f>
        <v>98.45</v>
      </c>
      <c r="Q34" s="5">
        <v>120.98</v>
      </c>
      <c r="R34" s="5">
        <f>952.25</f>
        <v>952.25</v>
      </c>
      <c r="S34" s="5">
        <v>3209.9</v>
      </c>
      <c r="T34" s="5">
        <v>219.75</v>
      </c>
      <c r="U34" s="5">
        <f t="shared" si="10"/>
        <v>4601.33</v>
      </c>
      <c r="V34" s="10">
        <f t="shared" si="11"/>
        <v>2973.67</v>
      </c>
      <c r="W34" s="5">
        <v>0</v>
      </c>
    </row>
    <row r="35" spans="2:23" ht="24.75" customHeight="1" x14ac:dyDescent="0.25">
      <c r="B35" s="3">
        <v>30</v>
      </c>
      <c r="C35" s="2" t="s">
        <v>51</v>
      </c>
      <c r="D35" s="3" t="s">
        <v>25</v>
      </c>
      <c r="E35" s="4" t="s">
        <v>23</v>
      </c>
      <c r="F35" s="5">
        <v>3525</v>
      </c>
      <c r="G35" s="5">
        <v>0</v>
      </c>
      <c r="H35" s="5">
        <v>0</v>
      </c>
      <c r="I35" s="5">
        <v>1800</v>
      </c>
      <c r="J35" s="5">
        <v>2000</v>
      </c>
      <c r="K35" s="5">
        <v>0</v>
      </c>
      <c r="L35" s="5">
        <v>250</v>
      </c>
      <c r="M35" s="5">
        <v>0</v>
      </c>
      <c r="N35" s="5">
        <f t="shared" si="0"/>
        <v>7575</v>
      </c>
      <c r="O35" s="11"/>
      <c r="P35" s="5">
        <v>98.45</v>
      </c>
      <c r="Q35" s="5">
        <v>120.98</v>
      </c>
      <c r="R35" s="5">
        <v>952.25</v>
      </c>
      <c r="S35" s="5">
        <v>3386.28</v>
      </c>
      <c r="T35" s="5">
        <v>219.75</v>
      </c>
      <c r="U35" s="5">
        <f t="shared" si="10"/>
        <v>4777.71</v>
      </c>
      <c r="V35" s="10">
        <f t="shared" si="11"/>
        <v>2797.29</v>
      </c>
      <c r="W35" s="5">
        <v>0</v>
      </c>
    </row>
    <row r="36" spans="2:23" ht="24.75" customHeight="1" x14ac:dyDescent="0.25">
      <c r="B36" s="3">
        <v>31</v>
      </c>
      <c r="C36" s="2" t="s">
        <v>53</v>
      </c>
      <c r="D36" s="3" t="s">
        <v>25</v>
      </c>
      <c r="E36" s="4" t="s">
        <v>23</v>
      </c>
      <c r="F36" s="5">
        <v>3525</v>
      </c>
      <c r="G36" s="5">
        <v>0</v>
      </c>
      <c r="H36" s="5">
        <v>0</v>
      </c>
      <c r="I36" s="5">
        <v>1800</v>
      </c>
      <c r="J36" s="5">
        <v>2000</v>
      </c>
      <c r="K36" s="5">
        <v>0</v>
      </c>
      <c r="L36" s="5">
        <v>250</v>
      </c>
      <c r="M36" s="5">
        <v>0</v>
      </c>
      <c r="N36" s="5">
        <f t="shared" si="0"/>
        <v>7575</v>
      </c>
      <c r="O36" s="11"/>
      <c r="P36" s="5">
        <v>98.45</v>
      </c>
      <c r="Q36" s="5">
        <v>120.98</v>
      </c>
      <c r="R36" s="5">
        <v>952.25</v>
      </c>
      <c r="S36" s="5">
        <v>3418.28</v>
      </c>
      <c r="T36" s="5">
        <v>219.75</v>
      </c>
      <c r="U36" s="5">
        <f t="shared" si="10"/>
        <v>4809.71</v>
      </c>
      <c r="V36" s="10">
        <f t="shared" si="11"/>
        <v>2765.29</v>
      </c>
      <c r="W36" s="5">
        <v>0</v>
      </c>
    </row>
    <row r="37" spans="2:23" ht="23.25" customHeight="1" x14ac:dyDescent="0.25">
      <c r="B37" s="3">
        <v>32</v>
      </c>
      <c r="C37" s="2" t="s">
        <v>66</v>
      </c>
      <c r="D37" s="2" t="s">
        <v>58</v>
      </c>
      <c r="E37" s="4" t="s">
        <v>23</v>
      </c>
      <c r="F37" s="5">
        <v>6759</v>
      </c>
      <c r="G37" s="5">
        <v>0</v>
      </c>
      <c r="H37" s="5">
        <v>0</v>
      </c>
      <c r="I37" s="5">
        <v>3000</v>
      </c>
      <c r="J37" s="5">
        <v>0</v>
      </c>
      <c r="K37" s="5">
        <v>375</v>
      </c>
      <c r="L37" s="5">
        <v>250</v>
      </c>
      <c r="M37" s="5">
        <v>0</v>
      </c>
      <c r="N37" s="5">
        <f t="shared" si="0"/>
        <v>10384</v>
      </c>
      <c r="O37" s="11"/>
      <c r="P37" s="5">
        <v>0</v>
      </c>
      <c r="Q37" s="5">
        <v>228.83</v>
      </c>
      <c r="R37" s="5">
        <v>1520.1</v>
      </c>
      <c r="S37" s="5">
        <v>0</v>
      </c>
      <c r="T37" s="5">
        <v>304.02</v>
      </c>
      <c r="U37" s="5">
        <f>SUM(P37:T37)</f>
        <v>2052.9499999999998</v>
      </c>
      <c r="V37" s="10">
        <f t="shared" si="11"/>
        <v>8331.0499999999993</v>
      </c>
      <c r="W37" s="5">
        <v>0</v>
      </c>
    </row>
    <row r="38" spans="2:23" ht="23.25" customHeight="1" x14ac:dyDescent="0.25">
      <c r="B38" s="3">
        <v>33</v>
      </c>
      <c r="C38" s="2" t="s">
        <v>71</v>
      </c>
      <c r="D38" s="2" t="s">
        <v>30</v>
      </c>
      <c r="E38" s="4" t="s">
        <v>23</v>
      </c>
      <c r="F38" s="5">
        <v>3295</v>
      </c>
      <c r="G38" s="5">
        <v>0</v>
      </c>
      <c r="H38" s="5">
        <v>0</v>
      </c>
      <c r="I38" s="5">
        <v>1500</v>
      </c>
      <c r="J38" s="5">
        <v>0</v>
      </c>
      <c r="K38" s="5">
        <v>0</v>
      </c>
      <c r="L38" s="5">
        <v>250</v>
      </c>
      <c r="M38" s="5">
        <v>0</v>
      </c>
      <c r="N38" s="5">
        <f t="shared" ref="N38:N39" si="12">SUM(F38:M38)</f>
        <v>5045</v>
      </c>
      <c r="O38" s="11"/>
      <c r="P38" s="5">
        <v>64.44</v>
      </c>
      <c r="Q38" s="5">
        <v>17.12</v>
      </c>
      <c r="R38" s="5">
        <v>575.4</v>
      </c>
      <c r="S38" s="5">
        <v>0</v>
      </c>
      <c r="T38" s="5">
        <v>143.85</v>
      </c>
      <c r="U38" s="5">
        <f>SUM(P38:T38)</f>
        <v>800.81000000000006</v>
      </c>
      <c r="V38" s="10">
        <f t="shared" ref="V38:V39" si="13">N38-U38</f>
        <v>4244.1899999999996</v>
      </c>
      <c r="W38" s="5">
        <v>0</v>
      </c>
    </row>
    <row r="39" spans="2:23" ht="23.25" customHeight="1" x14ac:dyDescent="0.25">
      <c r="B39" s="3">
        <v>34</v>
      </c>
      <c r="C39" s="2" t="s">
        <v>72</v>
      </c>
      <c r="D39" s="2" t="s">
        <v>44</v>
      </c>
      <c r="E39" s="4" t="s">
        <v>23</v>
      </c>
      <c r="F39" s="5">
        <v>3757</v>
      </c>
      <c r="G39" s="5">
        <v>0</v>
      </c>
      <c r="H39" s="5">
        <v>0</v>
      </c>
      <c r="I39" s="5">
        <v>1700</v>
      </c>
      <c r="J39" s="5">
        <v>0</v>
      </c>
      <c r="K39" s="5">
        <v>0</v>
      </c>
      <c r="L39" s="5">
        <v>250</v>
      </c>
      <c r="M39" s="5">
        <v>0</v>
      </c>
      <c r="N39" s="5">
        <f t="shared" si="12"/>
        <v>5707</v>
      </c>
      <c r="O39" s="11"/>
      <c r="P39" s="5">
        <v>0</v>
      </c>
      <c r="Q39" s="5">
        <v>45.26</v>
      </c>
      <c r="R39" s="5">
        <v>654.84</v>
      </c>
      <c r="S39" s="5">
        <v>0</v>
      </c>
      <c r="T39" s="5">
        <v>163.71</v>
      </c>
      <c r="U39" s="5">
        <f>SUM(P39:T39)</f>
        <v>863.81000000000006</v>
      </c>
      <c r="V39" s="10">
        <f t="shared" si="13"/>
        <v>4843.1899999999996</v>
      </c>
      <c r="W39" s="5">
        <v>0</v>
      </c>
    </row>
    <row r="40" spans="2:23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3" x14ac:dyDescent="0.25">
      <c r="B41" s="1"/>
      <c r="C41" s="19" t="s">
        <v>62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9"/>
      <c r="P41" s="9"/>
      <c r="Q41" s="9"/>
      <c r="R41" s="9"/>
      <c r="S41" s="9"/>
      <c r="T41" s="9"/>
      <c r="U41" s="9"/>
      <c r="V41" s="9"/>
    </row>
    <row r="42" spans="2:23" x14ac:dyDescent="0.25">
      <c r="B42" s="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9"/>
      <c r="P42" s="9"/>
      <c r="Q42" s="9"/>
      <c r="R42" s="9"/>
      <c r="S42" s="9"/>
      <c r="T42" s="9"/>
      <c r="U42" s="9"/>
      <c r="V42" s="9"/>
    </row>
    <row r="43" spans="2:23" x14ac:dyDescent="0.25">
      <c r="B43" s="1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9"/>
      <c r="P43" s="9"/>
      <c r="Q43" s="9"/>
      <c r="R43" s="9"/>
      <c r="S43" s="9"/>
      <c r="T43" s="9"/>
      <c r="U43" s="9"/>
      <c r="V43" s="9"/>
    </row>
    <row r="44" spans="2:23" x14ac:dyDescent="0.25">
      <c r="B44" s="1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9"/>
      <c r="P44" s="9"/>
      <c r="Q44" s="9"/>
      <c r="R44" s="9"/>
      <c r="S44" s="9"/>
      <c r="T44" s="9"/>
      <c r="U44" s="9"/>
      <c r="V44" s="9"/>
    </row>
    <row r="45" spans="2:23" ht="8.25" customHeight="1" x14ac:dyDescent="0.25">
      <c r="B45" s="1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9"/>
      <c r="P45" s="9"/>
      <c r="Q45" s="9"/>
      <c r="R45" s="9"/>
      <c r="S45" s="9"/>
      <c r="T45" s="9"/>
      <c r="U45" s="9"/>
      <c r="V45" s="9"/>
    </row>
    <row r="46" spans="2:23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2:23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9" spans="14:22" x14ac:dyDescent="0.25">
      <c r="N49" s="17"/>
      <c r="V49" s="17"/>
    </row>
  </sheetData>
  <mergeCells count="6">
    <mergeCell ref="C41:N45"/>
    <mergeCell ref="C1:V2"/>
    <mergeCell ref="F4:N4"/>
    <mergeCell ref="C3:D3"/>
    <mergeCell ref="F3:Q3"/>
    <mergeCell ref="P4:U4"/>
  </mergeCells>
  <pageMargins left="0.19685039370078741" right="0.39370078740157483" top="0.39370078740157483" bottom="0.39370078740157483" header="0.31496062992125984" footer="0.31496062992125984"/>
  <pageSetup paperSize="14" scale="7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Mendez</dc:creator>
  <cp:lastModifiedBy>Rocio</cp:lastModifiedBy>
  <cp:lastPrinted>2019-03-27T20:35:17Z</cp:lastPrinted>
  <dcterms:created xsi:type="dcterms:W3CDTF">2016-10-24T23:08:57Z</dcterms:created>
  <dcterms:modified xsi:type="dcterms:W3CDTF">2019-04-08T20:17:15Z</dcterms:modified>
</cp:coreProperties>
</file>