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Hoja1!$B$1:$W$45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U20" i="1" l="1"/>
  <c r="N20" i="1"/>
  <c r="V20" i="1" l="1"/>
  <c r="S9" i="1"/>
  <c r="U19" i="1" l="1"/>
  <c r="N19" i="1"/>
  <c r="V19" i="1" l="1"/>
  <c r="N37" i="1"/>
  <c r="U38" i="1"/>
  <c r="N38" i="1"/>
  <c r="U37" i="1"/>
  <c r="V38" i="1" l="1"/>
  <c r="V37" i="1"/>
  <c r="U30" i="1"/>
  <c r="U29" i="1"/>
  <c r="U22" i="1" l="1"/>
  <c r="N22" i="1"/>
  <c r="V22" i="1" l="1"/>
  <c r="S32" i="1"/>
  <c r="U28" i="1"/>
  <c r="N28" i="1"/>
  <c r="V28" i="1" l="1"/>
  <c r="N6" i="1"/>
  <c r="N36" i="1" l="1"/>
  <c r="N33" i="1"/>
  <c r="U32" i="1"/>
  <c r="N32" i="1"/>
  <c r="N31" i="1"/>
  <c r="U27" i="1"/>
  <c r="N27" i="1"/>
  <c r="N26" i="1"/>
  <c r="N25" i="1"/>
  <c r="N24" i="1"/>
  <c r="U23" i="1"/>
  <c r="N23" i="1"/>
  <c r="V23" i="1" l="1"/>
  <c r="V32" i="1"/>
  <c r="V27" i="1"/>
  <c r="N21" i="1"/>
  <c r="N17" i="1" l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5" i="1"/>
  <c r="N34" i="1"/>
  <c r="N30" i="1"/>
  <c r="N29" i="1"/>
  <c r="V29" i="1" s="1"/>
  <c r="N18" i="1"/>
  <c r="N12" i="1"/>
  <c r="N11" i="1"/>
  <c r="V9" i="1" l="1"/>
  <c r="V7" i="1"/>
  <c r="V13" i="1"/>
  <c r="V16" i="1"/>
  <c r="V15" i="1"/>
  <c r="U8" i="1"/>
  <c r="V8" i="1" s="1"/>
  <c r="U36" i="1" l="1"/>
  <c r="V36" i="1" s="1"/>
  <c r="U12" i="1"/>
  <c r="V12" i="1" s="1"/>
  <c r="U35" i="1" l="1"/>
  <c r="V35" i="1" s="1"/>
  <c r="P6" i="1" l="1"/>
  <c r="U6" i="1" s="1"/>
  <c r="V6" i="1" s="1"/>
  <c r="U25" i="1" l="1"/>
  <c r="V25" i="1" s="1"/>
  <c r="U14" i="1" l="1"/>
  <c r="V14" i="1" s="1"/>
  <c r="U34" i="1" l="1"/>
  <c r="V34" i="1" s="1"/>
  <c r="U31" i="1"/>
  <c r="V31" i="1" s="1"/>
  <c r="U26" i="1"/>
  <c r="V26" i="1" s="1"/>
  <c r="U24" i="1"/>
  <c r="V24" i="1" s="1"/>
  <c r="U21" i="1"/>
  <c r="V21" i="1" s="1"/>
  <c r="R33" i="1" l="1"/>
  <c r="P33" i="1"/>
  <c r="U11" i="1"/>
  <c r="V11" i="1" s="1"/>
  <c r="U33" i="1" l="1"/>
  <c r="V33" i="1" s="1"/>
  <c r="U18" i="1" l="1"/>
  <c r="V18" i="1" s="1"/>
  <c r="U17" i="1"/>
  <c r="V17" i="1" s="1"/>
  <c r="U10" i="1"/>
  <c r="V10" i="1" s="1"/>
  <c r="V30" i="1" l="1"/>
</calcChain>
</file>

<file path=xl/sharedStrings.xml><?xml version="1.0" encoding="utf-8"?>
<sst xmlns="http://schemas.openxmlformats.org/spreadsheetml/2006/main" count="126" uniqueCount="75">
  <si>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</si>
  <si>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</si>
  <si>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</si>
  <si>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</si>
  <si>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</si>
  <si>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</si>
  <si>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</si>
  <si>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</si>
  <si>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</si>
  <si>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</si>
  <si>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</si>
  <si>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</si>
  <si>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</si>
  <si>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</si>
  <si>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</si>
  <si>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</si>
  <si>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</si>
  <si>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</si>
  <si>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</si>
  <si>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</si>
  <si>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</si>
  <si>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</si>
  <si>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</si>
  <si>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</si>
  <si>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</si>
  <si>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</si>
  <si>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</si>
  <si>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</si>
  <si>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</si>
  <si>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</si>
  <si>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</si>
  <si>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</si>
  <si>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</si>
  <si>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</si>
  <si>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</si>
  <si>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</si>
  <si>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</si>
  <si>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</si>
  <si>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</si>
  <si>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</si>
  <si>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</si>
  <si>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</si>
  <si>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</si>
  <si>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</si>
  <si>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</si>
  <si>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</si>
  <si>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</si>
  <si>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</si>
  <si>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</si>
  <si>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</si>
  <si>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</si>
  <si>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</si>
  <si>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</si>
  <si>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</si>
  <si>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</si>
  <si>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</si>
  <si>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</si>
  <si>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</si>
  <si>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</si>
  <si>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</si>
  <si>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</si>
  <si>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</si>
  <si>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</si>
  <si>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</si>
  <si>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</si>
  <si>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</si>
  <si>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</si>
  <si>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</si>
  <si>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</si>
  <si>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</si>
  <si>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Viaticos </t>
  </si>
  <si>
    <t xml:space="preserve">Pablo Emanuel Perez Rodas </t>
  </si>
  <si>
    <t xml:space="preserve">Veronica Margarita Arevalo López </t>
  </si>
  <si>
    <t>Asistente
Profesional II</t>
  </si>
  <si>
    <t xml:space="preserve">NÓMINA DEL MES DE AGOSTO 2019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</si>
</sst>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933087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tabSelected="1" topLeftCell="A22" zoomScale="118" zoomScaleNormal="118" workbookViewId="0">
      <pane xSplit="2" topLeftCell="C1" activePane="topRight" state="frozen"/>
      <selection pane="topRight" activeCell="B41" sqref="B41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8.710937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74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61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49</v>
      </c>
      <c r="T5" s="3" t="s">
        <v>16</v>
      </c>
      <c r="U5" s="2" t="s">
        <v>17</v>
      </c>
      <c r="V5" s="8" t="s">
        <v>20</v>
      </c>
      <c r="W5" s="18" t="s">
        <v>70</v>
      </c>
    </row>
    <row r="6" spans="1:23" ht="27" customHeight="1" x14ac:dyDescent="0.25">
      <c r="A6" s="6"/>
      <c r="B6" s="3">
        <v>1</v>
      </c>
      <c r="C6" s="2" t="s">
        <v>56</v>
      </c>
      <c r="D6" s="2" t="s">
        <v>57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6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53</v>
      </c>
      <c r="D7" s="2" t="s">
        <v>58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f>4285.7</f>
        <v>4285.7</v>
      </c>
      <c r="T9" s="5">
        <v>249.75</v>
      </c>
      <c r="U9" s="5">
        <f>SUM(P9:T9)</f>
        <v>5971.66</v>
      </c>
      <c r="V9" s="10">
        <f t="shared" si="1"/>
        <v>2603.34</v>
      </c>
      <c r="W9" s="5">
        <v>0</v>
      </c>
    </row>
    <row r="10" spans="1:23" ht="23.25" customHeight="1" x14ac:dyDescent="0.25">
      <c r="B10" s="3">
        <v>5</v>
      </c>
      <c r="C10" s="2" t="s">
        <v>65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62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>N12-U12</f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v>90</v>
      </c>
      <c r="T13" s="5">
        <v>542.42999999999995</v>
      </c>
      <c r="U13" s="5">
        <f t="shared" si="3"/>
        <v>4142.24</v>
      </c>
      <c r="V13" s="10">
        <f t="shared" si="1"/>
        <v>14188.76</v>
      </c>
      <c r="W13" s="5">
        <v>0</v>
      </c>
    </row>
    <row r="14" spans="1:23" ht="24.75" customHeight="1" x14ac:dyDescent="0.25">
      <c r="B14" s="3">
        <v>9</v>
      </c>
      <c r="C14" s="2" t="s">
        <v>64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51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1048.27</v>
      </c>
      <c r="T15" s="5">
        <v>158.85</v>
      </c>
      <c r="U15" s="5">
        <f t="shared" si="3"/>
        <v>1952.0499999999997</v>
      </c>
      <c r="V15" s="10">
        <f t="shared" ref="V15:V17" si="4">N15-U15</f>
        <v>3592.9500000000003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733.45</v>
      </c>
      <c r="T16" s="5">
        <v>173.85</v>
      </c>
      <c r="U16" s="5">
        <f t="shared" si="3"/>
        <v>1662.32</v>
      </c>
      <c r="V16" s="10">
        <f t="shared" si="4"/>
        <v>4382.68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558.67999999999995</v>
      </c>
      <c r="T18" s="5">
        <v>145.22999999999999</v>
      </c>
      <c r="U18" s="5">
        <f t="shared" si="5"/>
        <v>1303.9099999999999</v>
      </c>
      <c r="V18" s="10">
        <f t="shared" ref="V18:V20" si="6">N18-U18</f>
        <v>3787.09</v>
      </c>
      <c r="W18" s="5">
        <v>0</v>
      </c>
    </row>
    <row r="19" spans="2:23" ht="22.5" customHeight="1" x14ac:dyDescent="0.25">
      <c r="B19" s="3">
        <v>14</v>
      </c>
      <c r="C19" s="2" t="s">
        <v>71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204.79</v>
      </c>
      <c r="T19" s="5">
        <v>133.22999999999999</v>
      </c>
      <c r="U19" s="5">
        <f t="shared" si="5"/>
        <v>873.02</v>
      </c>
      <c r="V19" s="10">
        <f t="shared" si="6"/>
        <v>3817.98</v>
      </c>
      <c r="W19" s="5">
        <v>0</v>
      </c>
    </row>
    <row r="20" spans="2:23" ht="24" customHeight="1" x14ac:dyDescent="0.25">
      <c r="B20" s="3">
        <v>15</v>
      </c>
      <c r="C20" s="2" t="s">
        <v>72</v>
      </c>
      <c r="D20" s="2" t="s">
        <v>73</v>
      </c>
      <c r="E20" s="4" t="s">
        <v>23</v>
      </c>
      <c r="F20" s="5">
        <v>2120</v>
      </c>
      <c r="G20" s="5">
        <v>0</v>
      </c>
      <c r="H20" s="5">
        <v>0</v>
      </c>
      <c r="I20" s="5">
        <v>1000</v>
      </c>
      <c r="J20" s="5">
        <v>0</v>
      </c>
      <c r="K20" s="5">
        <v>0</v>
      </c>
      <c r="L20" s="5">
        <v>250</v>
      </c>
      <c r="M20" s="5">
        <v>0</v>
      </c>
      <c r="N20" s="5">
        <f t="shared" si="0"/>
        <v>3370</v>
      </c>
      <c r="O20" s="6"/>
      <c r="P20" s="5">
        <v>41.93</v>
      </c>
      <c r="Q20" s="5">
        <v>0</v>
      </c>
      <c r="R20" s="5">
        <v>343.2</v>
      </c>
      <c r="S20" s="5">
        <v>0</v>
      </c>
      <c r="T20" s="5">
        <v>93.6</v>
      </c>
      <c r="U20" s="5">
        <f t="shared" si="5"/>
        <v>478.73</v>
      </c>
      <c r="V20" s="10">
        <f t="shared" si="6"/>
        <v>2891.27</v>
      </c>
      <c r="W20" s="5">
        <v>0</v>
      </c>
    </row>
    <row r="21" spans="2:23" ht="27.75" customHeight="1" x14ac:dyDescent="0.25">
      <c r="B21" s="3">
        <v>16</v>
      </c>
      <c r="C21" s="2" t="s">
        <v>36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6" si="7">SUM(P21:T21)</f>
        <v>1868.17</v>
      </c>
      <c r="V21" s="10">
        <f t="shared" ref="V21:V29" si="8">N21-U21</f>
        <v>3872.83</v>
      </c>
      <c r="W21" s="5">
        <v>0</v>
      </c>
    </row>
    <row r="22" spans="2:23" ht="27.75" customHeight="1" x14ac:dyDescent="0.25">
      <c r="B22" s="3">
        <v>17</v>
      </c>
      <c r="C22" s="2" t="s">
        <v>67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1000</v>
      </c>
      <c r="K22" s="5">
        <v>0</v>
      </c>
      <c r="L22" s="5">
        <v>250</v>
      </c>
      <c r="M22" s="5">
        <v>0</v>
      </c>
      <c r="N22" s="5">
        <f t="shared" si="0"/>
        <v>5545</v>
      </c>
      <c r="O22" s="6"/>
      <c r="P22" s="5">
        <v>0</v>
      </c>
      <c r="Q22" s="5">
        <v>38.56</v>
      </c>
      <c r="R22" s="5">
        <v>635.4</v>
      </c>
      <c r="S22" s="5">
        <v>0</v>
      </c>
      <c r="T22" s="5">
        <v>158.85</v>
      </c>
      <c r="U22" s="5">
        <f t="shared" si="7"/>
        <v>832.81000000000006</v>
      </c>
      <c r="V22" s="10">
        <f>N22-U22</f>
        <v>4712.1899999999996</v>
      </c>
      <c r="W22" s="5">
        <v>0</v>
      </c>
    </row>
    <row r="23" spans="2:23" ht="27" customHeight="1" x14ac:dyDescent="0.25">
      <c r="B23" s="3">
        <v>18</v>
      </c>
      <c r="C23" s="2" t="s">
        <v>46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4607.45</v>
      </c>
      <c r="T23" s="5">
        <v>624.72</v>
      </c>
      <c r="U23" s="5">
        <f>SUM(P23:T23)</f>
        <v>9302.76</v>
      </c>
      <c r="V23" s="10">
        <f t="shared" si="8"/>
        <v>11771.24</v>
      </c>
      <c r="W23" s="5">
        <v>0</v>
      </c>
    </row>
    <row r="24" spans="2:23" ht="24" customHeight="1" x14ac:dyDescent="0.25">
      <c r="B24" s="3">
        <v>19</v>
      </c>
      <c r="C24" s="2" t="s">
        <v>37</v>
      </c>
      <c r="D24" s="3" t="s">
        <v>38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7"/>
        <v>9549.9</v>
      </c>
      <c r="V24" s="10">
        <f t="shared" si="8"/>
        <v>9461.1</v>
      </c>
      <c r="W24" s="5">
        <v>0</v>
      </c>
    </row>
    <row r="25" spans="2:23" ht="30" customHeight="1" x14ac:dyDescent="0.25">
      <c r="B25" s="3">
        <v>20</v>
      </c>
      <c r="C25" s="2" t="s">
        <v>54</v>
      </c>
      <c r="D25" s="2" t="s">
        <v>55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8"/>
        <v>9596.93</v>
      </c>
      <c r="W25" s="5">
        <v>0</v>
      </c>
    </row>
    <row r="26" spans="2:23" ht="34.5" customHeight="1" x14ac:dyDescent="0.25">
      <c r="B26" s="3">
        <v>21</v>
      </c>
      <c r="C26" s="2" t="s">
        <v>40</v>
      </c>
      <c r="D26" s="2" t="s">
        <v>41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7"/>
        <v>2353.4900000000002</v>
      </c>
      <c r="V26" s="10">
        <f t="shared" si="8"/>
        <v>8731.51</v>
      </c>
      <c r="W26" s="5">
        <v>0</v>
      </c>
    </row>
    <row r="27" spans="2:23" ht="24" x14ac:dyDescent="0.25">
      <c r="B27" s="3">
        <v>22</v>
      </c>
      <c r="C27" s="2" t="s">
        <v>43</v>
      </c>
      <c r="D27" s="3" t="s">
        <v>30</v>
      </c>
      <c r="E27" s="4" t="s">
        <v>23</v>
      </c>
      <c r="F27" s="5">
        <v>3295</v>
      </c>
      <c r="G27" s="5">
        <v>0</v>
      </c>
      <c r="H27" s="5">
        <v>0</v>
      </c>
      <c r="I27" s="5">
        <v>1000</v>
      </c>
      <c r="J27" s="5">
        <v>1000</v>
      </c>
      <c r="K27" s="5">
        <v>0</v>
      </c>
      <c r="L27" s="5">
        <v>250</v>
      </c>
      <c r="M27" s="5">
        <v>0</v>
      </c>
      <c r="N27" s="5">
        <f t="shared" si="0"/>
        <v>5545</v>
      </c>
      <c r="O27" s="6"/>
      <c r="P27" s="5">
        <v>0</v>
      </c>
      <c r="Q27" s="5">
        <v>38.369999999999997</v>
      </c>
      <c r="R27" s="5">
        <v>635.4</v>
      </c>
      <c r="S27" s="5">
        <v>383.05</v>
      </c>
      <c r="T27" s="5">
        <v>158.85</v>
      </c>
      <c r="U27" s="5">
        <f>SUM(P27:T27)</f>
        <v>1215.6699999999998</v>
      </c>
      <c r="V27" s="10">
        <f t="shared" si="8"/>
        <v>4329.33</v>
      </c>
      <c r="W27" s="5">
        <v>0</v>
      </c>
    </row>
    <row r="28" spans="2:23" ht="24.75" customHeight="1" x14ac:dyDescent="0.25">
      <c r="B28" s="3">
        <v>23</v>
      </c>
      <c r="C28" s="2" t="s">
        <v>66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>SUM(F28:M28)</f>
        <v>5545</v>
      </c>
      <c r="O28" s="6"/>
      <c r="P28" s="5">
        <v>71.16</v>
      </c>
      <c r="Q28" s="5">
        <v>38.369999999999997</v>
      </c>
      <c r="R28" s="5">
        <v>635.4</v>
      </c>
      <c r="S28" s="5">
        <v>2770.47</v>
      </c>
      <c r="T28" s="5">
        <v>158.85</v>
      </c>
      <c r="U28" s="5">
        <f>SUM(P28:T28)</f>
        <v>3674.2499999999995</v>
      </c>
      <c r="V28" s="10">
        <f t="shared" si="8"/>
        <v>1870.7500000000005</v>
      </c>
      <c r="W28" s="5">
        <v>0</v>
      </c>
    </row>
    <row r="29" spans="2:23" ht="24" x14ac:dyDescent="0.25">
      <c r="B29" s="3">
        <v>24</v>
      </c>
      <c r="C29" s="2" t="s">
        <v>44</v>
      </c>
      <c r="D29" s="3" t="s">
        <v>25</v>
      </c>
      <c r="E29" s="4" t="s">
        <v>23</v>
      </c>
      <c r="F29" s="5">
        <v>3525</v>
      </c>
      <c r="G29" s="5">
        <v>0</v>
      </c>
      <c r="H29" s="5">
        <v>0</v>
      </c>
      <c r="I29" s="5">
        <v>1800</v>
      </c>
      <c r="J29" s="5">
        <v>1000</v>
      </c>
      <c r="K29" s="5">
        <v>0</v>
      </c>
      <c r="L29" s="5">
        <v>250</v>
      </c>
      <c r="M29" s="5">
        <v>0</v>
      </c>
      <c r="N29" s="5">
        <f t="shared" si="0"/>
        <v>6575</v>
      </c>
      <c r="O29" s="6"/>
      <c r="P29" s="5">
        <v>85.01</v>
      </c>
      <c r="Q29" s="5">
        <v>78.98</v>
      </c>
      <c r="R29" s="5">
        <v>822.25</v>
      </c>
      <c r="S29" s="5">
        <v>0</v>
      </c>
      <c r="T29" s="5">
        <v>189.75</v>
      </c>
      <c r="U29" s="5">
        <f>SUM(P29:T29)</f>
        <v>1175.99</v>
      </c>
      <c r="V29" s="10">
        <f t="shared" si="8"/>
        <v>5399.01</v>
      </c>
      <c r="W29" s="5">
        <v>0</v>
      </c>
    </row>
    <row r="30" spans="2:23" ht="21.75" customHeight="1" x14ac:dyDescent="0.25">
      <c r="B30" s="3">
        <v>25</v>
      </c>
      <c r="C30" s="2" t="s">
        <v>52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1600.27</v>
      </c>
      <c r="T30" s="5">
        <v>189.75</v>
      </c>
      <c r="U30" s="5">
        <f>SUM(P30:T30)</f>
        <v>2776.26</v>
      </c>
      <c r="V30" s="10">
        <f t="shared" ref="V30" si="9">N30-U30</f>
        <v>3798.74</v>
      </c>
      <c r="W30" s="5">
        <v>0</v>
      </c>
    </row>
    <row r="31" spans="2:23" ht="25.5" customHeight="1" x14ac:dyDescent="0.25">
      <c r="B31" s="3">
        <v>26</v>
      </c>
      <c r="C31" s="2" t="s">
        <v>45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3000</v>
      </c>
      <c r="K31" s="5">
        <v>0</v>
      </c>
      <c r="L31" s="5">
        <v>250</v>
      </c>
      <c r="M31" s="5">
        <v>0</v>
      </c>
      <c r="N31" s="5">
        <f t="shared" si="0"/>
        <v>8575</v>
      </c>
      <c r="O31" s="6"/>
      <c r="P31" s="5">
        <v>111.89</v>
      </c>
      <c r="Q31" s="5">
        <v>158.82</v>
      </c>
      <c r="R31" s="5">
        <v>1165.5</v>
      </c>
      <c r="S31" s="5">
        <v>0</v>
      </c>
      <c r="T31" s="5">
        <v>249.75</v>
      </c>
      <c r="U31" s="5">
        <f t="shared" ref="U31:U35" si="10">SUM(P31:T31)</f>
        <v>1685.96</v>
      </c>
      <c r="V31" s="10">
        <f t="shared" ref="V31:V36" si="11">N31-U31</f>
        <v>6889.04</v>
      </c>
      <c r="W31" s="5">
        <v>0</v>
      </c>
    </row>
    <row r="32" spans="2:23" ht="21.75" customHeight="1" x14ac:dyDescent="0.25">
      <c r="B32" s="3">
        <v>27</v>
      </c>
      <c r="C32" s="2" t="s">
        <v>39</v>
      </c>
      <c r="D32" s="3" t="s">
        <v>26</v>
      </c>
      <c r="E32" s="4" t="s">
        <v>23</v>
      </c>
      <c r="F32" s="5">
        <v>10949</v>
      </c>
      <c r="G32" s="5">
        <v>0</v>
      </c>
      <c r="H32" s="5">
        <v>0</v>
      </c>
      <c r="I32" s="5">
        <v>3000</v>
      </c>
      <c r="J32" s="5">
        <v>1500</v>
      </c>
      <c r="K32" s="5">
        <v>0</v>
      </c>
      <c r="L32" s="5">
        <v>250</v>
      </c>
      <c r="M32" s="5">
        <v>0</v>
      </c>
      <c r="N32" s="5">
        <f t="shared" si="0"/>
        <v>15699</v>
      </c>
      <c r="O32" s="6"/>
      <c r="P32" s="5">
        <v>0</v>
      </c>
      <c r="Q32" s="5">
        <v>446.74</v>
      </c>
      <c r="R32" s="5">
        <v>2317.35</v>
      </c>
      <c r="S32" s="5">
        <f>5196.32+3000</f>
        <v>8196.32</v>
      </c>
      <c r="T32" s="5">
        <v>463.47</v>
      </c>
      <c r="U32" s="5">
        <f>SUM(P32:T32)</f>
        <v>11423.88</v>
      </c>
      <c r="V32" s="10">
        <f t="shared" si="11"/>
        <v>4275.1200000000008</v>
      </c>
      <c r="W32" s="5">
        <v>0</v>
      </c>
    </row>
    <row r="33" spans="2:23" ht="22.5" customHeight="1" x14ac:dyDescent="0.25">
      <c r="B33" s="3">
        <v>28</v>
      </c>
      <c r="C33" s="2" t="s">
        <v>47</v>
      </c>
      <c r="D33" s="3" t="s">
        <v>25</v>
      </c>
      <c r="E33" s="4" t="s">
        <v>23</v>
      </c>
      <c r="F33" s="5">
        <v>3525</v>
      </c>
      <c r="G33" s="5">
        <v>0</v>
      </c>
      <c r="H33" s="5">
        <v>0</v>
      </c>
      <c r="I33" s="5">
        <v>1800</v>
      </c>
      <c r="J33" s="5">
        <v>2000</v>
      </c>
      <c r="K33" s="5">
        <v>0</v>
      </c>
      <c r="L33" s="5">
        <v>250</v>
      </c>
      <c r="M33" s="5">
        <v>0</v>
      </c>
      <c r="N33" s="5">
        <f t="shared" si="0"/>
        <v>7575</v>
      </c>
      <c r="O33" s="11"/>
      <c r="P33" s="5">
        <f>98.45</f>
        <v>98.45</v>
      </c>
      <c r="Q33" s="5">
        <v>120.98</v>
      </c>
      <c r="R33" s="5">
        <f>952.25</f>
        <v>952.25</v>
      </c>
      <c r="S33" s="5">
        <v>3209.9</v>
      </c>
      <c r="T33" s="5">
        <v>219.75</v>
      </c>
      <c r="U33" s="5">
        <f t="shared" si="10"/>
        <v>4601.33</v>
      </c>
      <c r="V33" s="10">
        <f t="shared" si="11"/>
        <v>2973.67</v>
      </c>
      <c r="W33" s="5">
        <v>0</v>
      </c>
    </row>
    <row r="34" spans="2:23" ht="24.75" customHeight="1" x14ac:dyDescent="0.25">
      <c r="B34" s="3">
        <v>29</v>
      </c>
      <c r="C34" s="2" t="s">
        <v>48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v>98.45</v>
      </c>
      <c r="Q34" s="5">
        <v>120.98</v>
      </c>
      <c r="R34" s="5">
        <v>952.25</v>
      </c>
      <c r="S34" s="5">
        <v>3489.06</v>
      </c>
      <c r="T34" s="5">
        <v>219.75</v>
      </c>
      <c r="U34" s="5">
        <f t="shared" si="10"/>
        <v>4880.49</v>
      </c>
      <c r="V34" s="10">
        <f t="shared" si="11"/>
        <v>2694.51</v>
      </c>
      <c r="W34" s="5">
        <v>0</v>
      </c>
    </row>
    <row r="35" spans="2:23" ht="24.75" customHeight="1" x14ac:dyDescent="0.25">
      <c r="B35" s="3">
        <v>30</v>
      </c>
      <c r="C35" s="2" t="s">
        <v>50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3418.28</v>
      </c>
      <c r="T35" s="5">
        <v>219.75</v>
      </c>
      <c r="U35" s="5">
        <f t="shared" si="10"/>
        <v>4809.71</v>
      </c>
      <c r="V35" s="10">
        <f t="shared" si="11"/>
        <v>2765.29</v>
      </c>
      <c r="W35" s="5">
        <v>0</v>
      </c>
    </row>
    <row r="36" spans="2:23" ht="23.25" customHeight="1" x14ac:dyDescent="0.25">
      <c r="B36" s="3">
        <v>31</v>
      </c>
      <c r="C36" s="2" t="s">
        <v>63</v>
      </c>
      <c r="D36" s="2" t="s">
        <v>55</v>
      </c>
      <c r="E36" s="4" t="s">
        <v>23</v>
      </c>
      <c r="F36" s="5">
        <v>6759</v>
      </c>
      <c r="G36" s="5">
        <v>0</v>
      </c>
      <c r="H36" s="5">
        <v>0</v>
      </c>
      <c r="I36" s="5">
        <v>3000</v>
      </c>
      <c r="J36" s="5">
        <v>0</v>
      </c>
      <c r="K36" s="5">
        <v>375</v>
      </c>
      <c r="L36" s="5">
        <v>250</v>
      </c>
      <c r="M36" s="5">
        <v>0</v>
      </c>
      <c r="N36" s="5">
        <f t="shared" si="0"/>
        <v>10384</v>
      </c>
      <c r="O36" s="11"/>
      <c r="P36" s="5">
        <v>0</v>
      </c>
      <c r="Q36" s="5">
        <v>228.83</v>
      </c>
      <c r="R36" s="5">
        <v>1520.1</v>
      </c>
      <c r="S36" s="5">
        <v>0</v>
      </c>
      <c r="T36" s="5">
        <v>304.02</v>
      </c>
      <c r="U36" s="5">
        <f>SUM(P36:T36)</f>
        <v>2052.9499999999998</v>
      </c>
      <c r="V36" s="10">
        <f t="shared" si="11"/>
        <v>8331.0499999999993</v>
      </c>
      <c r="W36" s="5">
        <v>0</v>
      </c>
    </row>
    <row r="37" spans="2:23" ht="23.25" customHeight="1" x14ac:dyDescent="0.25">
      <c r="B37" s="3">
        <v>32</v>
      </c>
      <c r="C37" s="2" t="s">
        <v>68</v>
      </c>
      <c r="D37" s="2" t="s">
        <v>30</v>
      </c>
      <c r="E37" s="4" t="s">
        <v>23</v>
      </c>
      <c r="F37" s="5">
        <v>3295</v>
      </c>
      <c r="G37" s="5">
        <v>0</v>
      </c>
      <c r="H37" s="5">
        <v>0</v>
      </c>
      <c r="I37" s="5">
        <v>1500</v>
      </c>
      <c r="J37" s="5">
        <v>1800</v>
      </c>
      <c r="K37" s="5">
        <v>0</v>
      </c>
      <c r="L37" s="5">
        <v>250</v>
      </c>
      <c r="M37" s="5">
        <v>0</v>
      </c>
      <c r="N37" s="5">
        <f t="shared" ref="N37:N38" si="12">SUM(F37:M37)</f>
        <v>6845</v>
      </c>
      <c r="O37" s="11"/>
      <c r="P37" s="5">
        <v>88.64</v>
      </c>
      <c r="Q37" s="5">
        <v>95.9</v>
      </c>
      <c r="R37" s="5">
        <v>857.35</v>
      </c>
      <c r="S37" s="5">
        <v>666.97</v>
      </c>
      <c r="T37" s="5">
        <v>197.85</v>
      </c>
      <c r="U37" s="5">
        <f>SUM(P37:T37)</f>
        <v>1906.71</v>
      </c>
      <c r="V37" s="10">
        <f t="shared" ref="V37:V38" si="13">N37-U37</f>
        <v>4938.29</v>
      </c>
      <c r="W37" s="5">
        <v>0</v>
      </c>
    </row>
    <row r="38" spans="2:23" ht="23.25" customHeight="1" x14ac:dyDescent="0.25">
      <c r="B38" s="3">
        <v>33</v>
      </c>
      <c r="C38" s="2" t="s">
        <v>69</v>
      </c>
      <c r="D38" s="2" t="s">
        <v>42</v>
      </c>
      <c r="E38" s="4" t="s">
        <v>23</v>
      </c>
      <c r="F38" s="5">
        <v>3757</v>
      </c>
      <c r="G38" s="5">
        <v>0</v>
      </c>
      <c r="H38" s="5">
        <v>0</v>
      </c>
      <c r="I38" s="5">
        <v>1700</v>
      </c>
      <c r="J38" s="5">
        <v>2800</v>
      </c>
      <c r="K38" s="5">
        <v>0</v>
      </c>
      <c r="L38" s="5">
        <v>250</v>
      </c>
      <c r="M38" s="5">
        <v>0</v>
      </c>
      <c r="N38" s="5">
        <f t="shared" si="12"/>
        <v>8507</v>
      </c>
      <c r="O38" s="11"/>
      <c r="P38" s="5">
        <v>110.97</v>
      </c>
      <c r="Q38" s="5">
        <v>164.56</v>
      </c>
      <c r="R38" s="5">
        <v>1155.98</v>
      </c>
      <c r="S38" s="5">
        <v>0</v>
      </c>
      <c r="T38" s="5">
        <v>247.71</v>
      </c>
      <c r="U38" s="5">
        <f>SUM(P38:T38)</f>
        <v>1679.22</v>
      </c>
      <c r="V38" s="10">
        <f t="shared" si="13"/>
        <v>6827.78</v>
      </c>
      <c r="W38" s="5">
        <v>0</v>
      </c>
    </row>
    <row r="39" spans="2:23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3" x14ac:dyDescent="0.25">
      <c r="B40" s="1"/>
      <c r="C40" s="19" t="s">
        <v>59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ht="8.25" customHeight="1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8" spans="2:23" x14ac:dyDescent="0.25">
      <c r="N48" s="17"/>
      <c r="V48" s="17"/>
    </row>
  </sheetData>
  <mergeCells count="6">
    <mergeCell ref="C40:N44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2019-10-07T22:22:00Z</dcterms:modified>
</cp:coreProperties>
</file>